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760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<sst xmlns="http://schemas.openxmlformats.org/spreadsheetml/2006/main" count="2129" uniqueCount="1023">
  <si>
    <t>Pakiet 1</t>
  </si>
  <si>
    <t>lp.</t>
  </si>
  <si>
    <t>nazwa</t>
  </si>
  <si>
    <t>nazwa leku oferowanego</t>
  </si>
  <si>
    <t>Kod EAN</t>
  </si>
  <si>
    <t>j.m</t>
  </si>
  <si>
    <t>ilość</t>
  </si>
  <si>
    <t>cena netto</t>
  </si>
  <si>
    <t>wartość netto</t>
  </si>
  <si>
    <t>VAT</t>
  </si>
  <si>
    <t>cena brutto</t>
  </si>
  <si>
    <t>wartość brutto</t>
  </si>
  <si>
    <t>op. x10 amp.-strz</t>
  </si>
  <si>
    <t>Nadroparin calcium 5 700 j.m. Axa</t>
  </si>
  <si>
    <t>Razem</t>
  </si>
  <si>
    <t>Pakiet 3</t>
  </si>
  <si>
    <t xml:space="preserve">Amantadine sulphate 
200 mg/500 ml </t>
  </si>
  <si>
    <t>op. x10 flakonów</t>
  </si>
  <si>
    <t>Amantadine sulphate 100 mg</t>
  </si>
  <si>
    <t>op. x 30 tabl.</t>
  </si>
  <si>
    <t xml:space="preserve">op. x 30 sasz.  granulatu do sporz. roztw. doustnego </t>
  </si>
  <si>
    <t>Pakiet 4</t>
  </si>
  <si>
    <t xml:space="preserve">Fluconazole 200 mg/100 ml </t>
  </si>
  <si>
    <t>flakon x 100 ml</t>
  </si>
  <si>
    <t>Pakiet 5</t>
  </si>
  <si>
    <t>op.x10 szt.</t>
  </si>
  <si>
    <t>op.x50 szt.</t>
  </si>
  <si>
    <t>Pakiet 7</t>
  </si>
  <si>
    <t>Rotigotine 2 mg/24 h 
system transdermalny</t>
  </si>
  <si>
    <t>op. x 7 plast.</t>
  </si>
  <si>
    <t>Rotigotine 4 mg/24 h 
system transdermalny</t>
  </si>
  <si>
    <t>Rotigotine 8 mg/24 h 
system transdermalny</t>
  </si>
  <si>
    <t>Pakiet 8</t>
  </si>
  <si>
    <t xml:space="preserve">Spirytus salicylowy </t>
  </si>
  <si>
    <t>butelka 1 l</t>
  </si>
  <si>
    <t>Spirytus 70% skażony 
hibitanem 0,5%</t>
  </si>
  <si>
    <t>Pakiet 9</t>
  </si>
  <si>
    <t xml:space="preserve">Agomelatine  25 mg </t>
  </si>
  <si>
    <t xml:space="preserve">op. x 84 tabl. powl. </t>
  </si>
  <si>
    <t>Gliclazide 30 mg</t>
  </si>
  <si>
    <t>Gliclazide 60 mg</t>
  </si>
  <si>
    <t xml:space="preserve">Indapamide 1,5mg </t>
  </si>
  <si>
    <t>Perindopril arginine 5 mg</t>
  </si>
  <si>
    <t xml:space="preserve">op. x 90 tabl. powl. </t>
  </si>
  <si>
    <t xml:space="preserve">Tianeptine sodium 12,5 mg </t>
  </si>
  <si>
    <t>Pakiet 10</t>
  </si>
  <si>
    <t>Methylprednisolone hemisuccinate 0,5 g proszek i rozp. do sporz. roztw. do wstrz. (0,5 g) 
1 fiolka + rozp. 8 ml</t>
  </si>
  <si>
    <t>1 fiolka</t>
  </si>
  <si>
    <t>Pakiet 11</t>
  </si>
  <si>
    <t>op. x 1szt.</t>
  </si>
  <si>
    <t>op. x 2szt.</t>
  </si>
  <si>
    <t>op.x 1szt.</t>
  </si>
  <si>
    <t>Pakiet 12</t>
  </si>
  <si>
    <t xml:space="preserve">Dwuskładnikowy   klej tkankowy zawierający fibrynogen, trombinę, aprotyninę i chlorek wapnia </t>
  </si>
  <si>
    <t>op.x 4 ml</t>
  </si>
  <si>
    <t>op.x 2 ml</t>
  </si>
  <si>
    <t>Pakiet 13</t>
  </si>
  <si>
    <t xml:space="preserve"> but. 500 ml </t>
  </si>
  <si>
    <t>puszka 225g</t>
  </si>
  <si>
    <t xml:space="preserve">zestaw 4 x 200ml </t>
  </si>
  <si>
    <t>worek x 1000ml</t>
  </si>
  <si>
    <t>zestaw 4 x 125ml</t>
  </si>
  <si>
    <t>worek 1000ml</t>
  </si>
  <si>
    <t>Dieta wspomagająca leczenie ran, kompletna,  oparta na białku kazeinowym i sojowym 5,5g w 100ml,  (z zawartościa argininy min. 0,85 g w 100ml  i glutaminy - 1,03/100ml), kompletna, normokaloryczna, o somolarności 315 mosmol/l, płyn, 1000ml. Opakowanie typu Pack 1000 ml</t>
  </si>
  <si>
    <t>Flocare zgłębnik gastrostomijny G – Tube w rozmiarze CH 18/23 i CH 20/23 cm z wewnętrznym silikonowym balonem mocującym o pojemności 15 ml. Przezroczysty zgłębnik silikonowy  z nadrukowaną centymetrową podziałką, silikonowa płytka zewnętrzna do umocowania zgłębnika do powłok brzusznych, silikonowy wewnętrzny balon mocujący z linią kontrastującą w promieniach RTG. Posiadający port do żywienia, port do napełniania balonu mocującego oraz jeden centralny otwór na końcu zgłębnika. Wolny od DEHP. Sterylny, jednorazowy, pakowany pojedynczo.</t>
  </si>
  <si>
    <t>szt.</t>
  </si>
  <si>
    <t>puszka 175g</t>
  </si>
  <si>
    <t>Zestaw Flocare  do żywienia dojelitowego w wersji grawitacyjnej do butelek</t>
  </si>
  <si>
    <t>Zestaw Flocare do żywienia dojelitowego grawitacyjnego do opakowań miękkich typu Pack</t>
  </si>
  <si>
    <t>Precyzyjny regulator przepływu do infuzji grawitacyjnych typu Exadrop.</t>
  </si>
  <si>
    <t xml:space="preserve">Koncentrat fosforanów organicznych </t>
  </si>
  <si>
    <t xml:space="preserve">Roztwór zawierający pierwiastki śladowe: Cr, Cu,Fe,Mn,Mo,Se,Zn,F,J </t>
  </si>
  <si>
    <t>Worek trzykomorowy do podawania do żył centralnych, zawierający roztwór aminokwasów, olej rybi, LCT, MCT, olej z oliwek, weglowodany i elektrolity. Objetość 493 ml, zawartość azotu 4,0g, energia niebiałkowa 450 kcal.</t>
  </si>
  <si>
    <t>worek 493ml</t>
  </si>
  <si>
    <t>Worek trzykomorowy do podawania do żył centralnych, zawierający roztwór aminokwasów, olej rybi, LCT, MCT, olej z oliwek, weglowodany i elektrolity. Objetość 986 ml, zawartość azotu 8,0g, energia niebiałkowa 900 kcal.</t>
  </si>
  <si>
    <t>worek  986ml</t>
  </si>
  <si>
    <t>worek 1440ml</t>
  </si>
  <si>
    <t>worek 1920ml</t>
  </si>
  <si>
    <t>worek  2400ml</t>
  </si>
  <si>
    <t>Worek trzykomorowy do podawania do żył obwodowych, zawierający roztwór aminokwasów, olej rybi, LCT, MCT, olej z oliwek, weglowodany i elektrolity. Objetość 1206 ml, zawartość azotu 6,2 g, energia niebiałkowa 700 kcal.</t>
  </si>
  <si>
    <t>worek 1206ml</t>
  </si>
  <si>
    <t>Worek trzykomorowy do podawania do żył obwodowych, zawierający roztwór aminokwasów, olej rybi, LCT, MCT, olej z oliwek, weglowodany i elektrolity. Objetość 1448 ml, zawartość azotu7,4 g, energia niebiałkowa 800 kcal.</t>
  </si>
  <si>
    <t>worek 1448ml</t>
  </si>
  <si>
    <t>Worek trzykomorowy do podawania do żył obwodowych, zawierający roztwór aminokwasów, olej rybi, LCT, MCT, olej z oliwek, weglowodany i elektrolity. Objetość 1904 ml, zawartość azotu 9,8g, energia niebiałkowa 1100 kcal.</t>
  </si>
  <si>
    <t>worek 1904ml</t>
  </si>
  <si>
    <t xml:space="preserve">Kompletna dieta do żywienia dojelitowego, oligopeptydowa, zawierająca hydrolizat serwatki, niskotłuszczowa, 54% tłuszczy MCT i ω-3 kwasy tłuszczowe z oleju rybnego (EPA i DHA), normokaloryczna 1 kcal/ml, bezresztkowa, o osmolarności 300 mosmol/l, w opakowaniu miękkim zabezpieczonym samozasklepiającą się membraną </t>
  </si>
  <si>
    <t>butelka 500ml</t>
  </si>
  <si>
    <t xml:space="preserve">Specjalistyczna, kompletna dieta do żywienia dojelitowego, dla pacjentów z niewydolnością wątroby, zawierająca ponad 40% aminokwasów rozgałęzionych, białko kazeinowe i sojowe, tłuszcze MCT, wysokokaloryczna 1,3 kcal/ml, bogatoresztkowa, niskosodowa, w worku zabezpieczonym samozasklepiającą się membraną </t>
  </si>
  <si>
    <t xml:space="preserve">Dieta w proszku o wysokiej zawartości białka 87g/100g, kaloryczności 360/100g, smak neutralny.  </t>
  </si>
  <si>
    <t xml:space="preserve"> puszka 300g </t>
  </si>
  <si>
    <t>Pakiet 14</t>
  </si>
  <si>
    <t>flakon 500 ml</t>
  </si>
  <si>
    <t>Dekstran 10% 40 000</t>
  </si>
  <si>
    <t>flakon 250 ml</t>
  </si>
  <si>
    <t xml:space="preserve">Mannitol 20% </t>
  </si>
  <si>
    <t>flakon 100 ml</t>
  </si>
  <si>
    <t>Natrium chloratum 0,9% do irygacji</t>
  </si>
  <si>
    <t>worek 3000ml</t>
  </si>
  <si>
    <t>Natrium chloratum 0,9% do irygacji okrągła butelka umożliwiająca podgrzanie roztworu</t>
  </si>
  <si>
    <t>buteka 500 ml</t>
  </si>
  <si>
    <t>Natrium chloratum 0.9 % roztwór do infuzji</t>
  </si>
  <si>
    <t>worek 100 ml</t>
  </si>
  <si>
    <t>worek 500 ml</t>
  </si>
  <si>
    <t>worek 250 ml</t>
  </si>
  <si>
    <t xml:space="preserve">flakon 500 ml </t>
  </si>
  <si>
    <t>1-Płyny w stojących flakonach z dwoma różnymi, niezależnymi, samouszczelniającymi się portami zabezpieczonymi membraną</t>
  </si>
  <si>
    <t>Pakiet 15</t>
  </si>
  <si>
    <t>Dabigatran etexilate 110 mg</t>
  </si>
  <si>
    <t>op. x 180 kaps.</t>
  </si>
  <si>
    <t>Dabigatran etexilate 150 mg</t>
  </si>
  <si>
    <t>Pakiet 16</t>
  </si>
  <si>
    <t>Acenocoumarol 1 mg</t>
  </si>
  <si>
    <t xml:space="preserve">op. x 60 tabl. </t>
  </si>
  <si>
    <t>Acenocumarol 4 mg</t>
  </si>
  <si>
    <t xml:space="preserve">Acetylsalicilic acid 300 mg </t>
  </si>
  <si>
    <t xml:space="preserve">Acetylsalicylic acid   75 mg </t>
  </si>
  <si>
    <t>Acetylsalicylic acid 150 mg</t>
  </si>
  <si>
    <t xml:space="preserve">Acetylsalicylic acid 500 mg </t>
  </si>
  <si>
    <t>op.x20 tabl.pow.doj.</t>
  </si>
  <si>
    <t>Aciclovir 200 mg</t>
  </si>
  <si>
    <t xml:space="preserve">op. x 30 tabl. </t>
  </si>
  <si>
    <t>Aciclovir 400 mg</t>
  </si>
  <si>
    <t xml:space="preserve">op. x 50 tabl. </t>
  </si>
  <si>
    <t>Aqua pro inj.  5 ml</t>
  </si>
  <si>
    <t>op. x 100 amp.</t>
  </si>
  <si>
    <t>Aqua pro inj. 10 ml</t>
  </si>
  <si>
    <t xml:space="preserve">op. x 20 tabl. </t>
  </si>
  <si>
    <t>Atorvastatin 10 mg</t>
  </si>
  <si>
    <t>Atorvastatin 20 mg</t>
  </si>
  <si>
    <t>Atorvastatin 40 mg</t>
  </si>
  <si>
    <t>Atorvastatin 80 mg</t>
  </si>
  <si>
    <t>Atropine sulphate 1 mg/ml</t>
  </si>
  <si>
    <t>op. x 10 amp.</t>
  </si>
  <si>
    <t>Baclofen 10 mg</t>
  </si>
  <si>
    <t>Baclofen 25 mg</t>
  </si>
  <si>
    <t xml:space="preserve">Betahistine dihydrochloride  8 mg </t>
  </si>
  <si>
    <t>Betahistine dihydrochloride 16 mg</t>
  </si>
  <si>
    <t>Betahistine dihydrochloride 24 mg</t>
  </si>
  <si>
    <t>Carvedilol  6,25 mg</t>
  </si>
  <si>
    <t>Carvedilol 12,5 mg</t>
  </si>
  <si>
    <t xml:space="preserve">Cetirizine dihydrochloride 10 mg </t>
  </si>
  <si>
    <t>Clemastine 1 mg</t>
  </si>
  <si>
    <t>Clemastine 2 mg/2 ml</t>
  </si>
  <si>
    <t xml:space="preserve">op. x 5 amp. </t>
  </si>
  <si>
    <t>Clemastine sir. 1 mg/10 ml</t>
  </si>
  <si>
    <t xml:space="preserve">flakon x 100ml </t>
  </si>
  <si>
    <t>Diclofenac sodium  25 mg</t>
  </si>
  <si>
    <t>Diclofenac sodium  50 mg</t>
  </si>
  <si>
    <t>Diclofenac sodium 100 mg</t>
  </si>
  <si>
    <t>Dopamine 200 mg/5 ml</t>
  </si>
  <si>
    <t>Doxazosin 1 mg</t>
  </si>
  <si>
    <t>Doxazosin 2 mg</t>
  </si>
  <si>
    <t>Doxazosin 4 mg</t>
  </si>
  <si>
    <t>Ephedrine hydrochloride 25 mg/ml</t>
  </si>
  <si>
    <t>Fluconazole  50 mg</t>
  </si>
  <si>
    <t xml:space="preserve">op. x 14 tabl. </t>
  </si>
  <si>
    <t>Fluconazole 100 mg</t>
  </si>
  <si>
    <t xml:space="preserve">op. x 28 tabl. </t>
  </si>
  <si>
    <t>Fluconazole 150 mg</t>
  </si>
  <si>
    <t>Furosemidum 20 mg/2 ml</t>
  </si>
  <si>
    <t xml:space="preserve">op. x 50 amp. </t>
  </si>
  <si>
    <t>Furosemidum 40 mg</t>
  </si>
  <si>
    <t xml:space="preserve"> </t>
  </si>
  <si>
    <t>Glimepiride 1 mg</t>
  </si>
  <si>
    <t>Glimepiride 2 mg</t>
  </si>
  <si>
    <t>Glimepiride 3 mg</t>
  </si>
  <si>
    <t>Glimepiride 4 mg</t>
  </si>
  <si>
    <t xml:space="preserve">Heparin sodium 25 000 j.m./5 ml </t>
  </si>
  <si>
    <t>Hydrochlorothiazide 25 mg</t>
  </si>
  <si>
    <t>Hydrochlorothiazide 12,5 mg</t>
  </si>
  <si>
    <t>Ketoprofen  50 mg</t>
  </si>
  <si>
    <t>Ketoprofen 100 mg</t>
  </si>
  <si>
    <t>Ketoprofen 100 mg/ 2 ml i.v./ i.m.</t>
  </si>
  <si>
    <t>Loperamide hydrochloride 2 mg</t>
  </si>
  <si>
    <t xml:space="preserve">Magnesium sulphate 2 g/10 ml </t>
  </si>
  <si>
    <t>Metamizole sodium  2,5 g/5 ml</t>
  </si>
  <si>
    <t xml:space="preserve">Metamizole sodium 500 mg </t>
  </si>
  <si>
    <t>op. x 12 tabl.</t>
  </si>
  <si>
    <t>Metoclopramide hydrochloride 
10 mg/2 ml</t>
  </si>
  <si>
    <t>Metoprolol succinate 23,75 mg</t>
  </si>
  <si>
    <t>Metoprolol succinate 47,5 mg</t>
  </si>
  <si>
    <t>Metoprolol succinate 95 mg</t>
  </si>
  <si>
    <t>Metoprolol tartrate   50 mg</t>
  </si>
  <si>
    <t>Metoprolol tartrate  100 mg</t>
  </si>
  <si>
    <t>Metoprolol tartrate 5 mg/5ml</t>
  </si>
  <si>
    <t>Metronidazole 10 mg/g  żel</t>
  </si>
  <si>
    <t>tuba a 15g</t>
  </si>
  <si>
    <t>Metronidazole 500 mg</t>
  </si>
  <si>
    <t>Natrium Chloratum  9 mg/ml 
amp.a 10 ml</t>
  </si>
  <si>
    <t>Natrium Chloratum  9 mg/ml  
amp.a 5 ml</t>
  </si>
  <si>
    <t>Natrium Chloratum 100 mg/ml 
amp.a 10 ml</t>
  </si>
  <si>
    <t xml:space="preserve">Norepinephrine 1 mg/ml </t>
  </si>
  <si>
    <t xml:space="preserve">Norepinephrine 4 mg/4ml </t>
  </si>
  <si>
    <t>Pantoprazole 20 mg</t>
  </si>
  <si>
    <t>Pantoprazole 40 mg</t>
  </si>
  <si>
    <t xml:space="preserve">Papaverine hydrochloride  
40 mg/2 ml </t>
  </si>
  <si>
    <t>Pentoxifylline  600 mg</t>
  </si>
  <si>
    <t xml:space="preserve">Pentoxifylline 100 mg/5 ml </t>
  </si>
  <si>
    <t>Pentoxifylline 300 mg/15 ml</t>
  </si>
  <si>
    <t>Pentoxifylline 400 mg</t>
  </si>
  <si>
    <t xml:space="preserve">Potassium chloride 150 mg/ml </t>
  </si>
  <si>
    <t>Propafenone hydrochloride 
150 mg</t>
  </si>
  <si>
    <t>Propafenone hydrochloride
 300 mg</t>
  </si>
  <si>
    <t>Propafenone hydrochloride 
70 mg/20 ml</t>
  </si>
  <si>
    <t xml:space="preserve">Ranitidine 150 mg </t>
  </si>
  <si>
    <t>Ranitidine roztw. do inf.
50 mg/100 ml</t>
  </si>
  <si>
    <t>Simvastatin  20 mg</t>
  </si>
  <si>
    <t>Simvastatin  40 mg</t>
  </si>
  <si>
    <t xml:space="preserve">Sodium hydrocarbonate 84 mg/ml </t>
  </si>
  <si>
    <t>Sulfacetamid 10% HEC 10 ml</t>
  </si>
  <si>
    <t>flakon 2x5ml</t>
  </si>
  <si>
    <t xml:space="preserve">Sulfacetamide sodium 100 mg/ml </t>
  </si>
  <si>
    <t>op. x 12 minimsów</t>
  </si>
  <si>
    <t>Timolol 5 mg/ml</t>
  </si>
  <si>
    <t xml:space="preserve">flakon  5 ml </t>
  </si>
  <si>
    <t>Torasemide  5 mg</t>
  </si>
  <si>
    <t>Torasemide 10 mg</t>
  </si>
  <si>
    <t xml:space="preserve">Tramadol 100 mg/ml </t>
  </si>
  <si>
    <t>Tramadol hydrochloride  100 mg</t>
  </si>
  <si>
    <t>op. x 5 czop.</t>
  </si>
  <si>
    <t>Tramadol hydrochloride  50 mg</t>
  </si>
  <si>
    <t>Tramadol hydrochloride  
50 mg/1ml</t>
  </si>
  <si>
    <t>op. x 5 amp.</t>
  </si>
  <si>
    <t>Tramadol hydrochloride 
100 mg /2 ml</t>
  </si>
  <si>
    <t>Trimebutine maleate 100mg</t>
  </si>
  <si>
    <t>op. x 100 tabl.</t>
  </si>
  <si>
    <t>Valsartan  80 mg</t>
  </si>
  <si>
    <t>op. x 28 tabl. powl./kaps.</t>
  </si>
  <si>
    <t>Valsartan 160 mg</t>
  </si>
  <si>
    <t>Pakiet 17</t>
  </si>
  <si>
    <t>flak 100ml</t>
  </si>
  <si>
    <t>Acarbose 50 mg</t>
  </si>
  <si>
    <t>Acebutolol 200 mg</t>
  </si>
  <si>
    <t>Aciclovir 50 mg/g</t>
  </si>
  <si>
    <t>tuba a 2 g</t>
  </si>
  <si>
    <t>Acidum folicum   5mg</t>
  </si>
  <si>
    <t>Acidum folicum  15 mg</t>
  </si>
  <si>
    <t xml:space="preserve">Alantoine zasypka </t>
  </si>
  <si>
    <t>pudełko a 50g</t>
  </si>
  <si>
    <t xml:space="preserve">
op. x 4 tabl. powl.</t>
  </si>
  <si>
    <t>Alantoin maść 20 mg/g</t>
  </si>
  <si>
    <t>tuba  a 30 g</t>
  </si>
  <si>
    <t>Allopurinol 100 mg</t>
  </si>
  <si>
    <t>Aloe sp., Boldine 23,6 mg/1 mg</t>
  </si>
  <si>
    <t>Alphacalcidolum 0,25 ug</t>
  </si>
  <si>
    <t>Aluminium acetotartrate 1 g</t>
  </si>
  <si>
    <t>op. x 6 tabl.</t>
  </si>
  <si>
    <t>Ambroxol hydrochloride 30 mg</t>
  </si>
  <si>
    <t>Amikacin 3 mg/ml gtt.opht.</t>
  </si>
  <si>
    <t xml:space="preserve">but. a 5 ml </t>
  </si>
  <si>
    <t>Anatoksyna  tężcowa 0,5 ml</t>
  </si>
  <si>
    <t xml:space="preserve">amp.x1 </t>
  </si>
  <si>
    <t xml:space="preserve">Antazoline 100 mg/2 ml </t>
  </si>
  <si>
    <t xml:space="preserve">op. 2 but.a 5 ml </t>
  </si>
  <si>
    <t>Ascorbic acid 200mg</t>
  </si>
  <si>
    <t>Ascorbic acid 50 mg, Chlorhexidine hydrochloride 5 mg</t>
  </si>
  <si>
    <t>Ascorbic acid 500 mg/ 5 ml</t>
  </si>
  <si>
    <t>Atropine sulphate  0,25 mg</t>
  </si>
  <si>
    <t>Azathioprine 50 mg</t>
  </si>
  <si>
    <t>Benazepril hydrochloride  5 mg</t>
  </si>
  <si>
    <t>Benazepril hydrochloride 10 mg</t>
  </si>
  <si>
    <t>Benazepril hydrochloride 20 mg</t>
  </si>
  <si>
    <t>Bencyclane fumarate 100 mg</t>
  </si>
  <si>
    <t>Betaxolol  5 mg/ml</t>
  </si>
  <si>
    <t>flak 5 ml</t>
  </si>
  <si>
    <t>Betula sp., Chamomilla recutita, Petroselinum sativum, Phaseolus vulgaris, Vaccinium vitis ideae</t>
  </si>
  <si>
    <t>Biborate sodium 200 mg/g</t>
  </si>
  <si>
    <t>flakon a 10g</t>
  </si>
  <si>
    <t>Biperiden  2 mg</t>
  </si>
  <si>
    <t>Biperiden 5 mg/1 ml</t>
  </si>
  <si>
    <t>Bisacodyl 10 mg</t>
  </si>
  <si>
    <t>op. x 5 czopków</t>
  </si>
  <si>
    <t>Bisacodyl 5 mg</t>
  </si>
  <si>
    <t>op. x 10 czopków</t>
  </si>
  <si>
    <t>Bisoprolol 5 mg</t>
  </si>
  <si>
    <t>Bromhexine hydrochloride  8 mg</t>
  </si>
  <si>
    <t xml:space="preserve">op. x 40 tabl. </t>
  </si>
  <si>
    <t>Bromhexine hydrochloride 
4 mg/5 ml sir.miętowy,</t>
  </si>
  <si>
    <t>flakon a 200 ml</t>
  </si>
  <si>
    <t>Bromocriptine 2,5 mg</t>
  </si>
  <si>
    <t>Budesonide 125 µg/ml</t>
  </si>
  <si>
    <t>Budesonide 200 µg /dawkę</t>
  </si>
  <si>
    <t>flakon a 200 dawek proszek do inhalacji z inhalatorem</t>
  </si>
  <si>
    <t>Budesonide 200 µg/dawkę</t>
  </si>
  <si>
    <t>Budesonide 250 µg/ml</t>
  </si>
  <si>
    <t>Budesonide 400/dawkę</t>
  </si>
  <si>
    <t xml:space="preserve">Budesonide 50 µg/dawka </t>
  </si>
  <si>
    <t xml:space="preserve">flakon a 200 dawek areozol do nosa </t>
  </si>
  <si>
    <t>Bupivacaine hydrochloride, Epinephrine (5 mg + 5 µg)</t>
  </si>
  <si>
    <t xml:space="preserve">op. x 5 fiolek a 20 ml roztw. do wstrz. </t>
  </si>
  <si>
    <t>Calcium Dobesilate 0,25</t>
  </si>
  <si>
    <t>Calcium gluconate 1000 mg/10ml</t>
  </si>
  <si>
    <t>Calcium sir. bezsmakowe</t>
  </si>
  <si>
    <t>flak. 150 ml</t>
  </si>
  <si>
    <t>Captopril 12,5 mg</t>
  </si>
  <si>
    <t>Captopril 25 mg</t>
  </si>
  <si>
    <t>Carbo medicinalis min. 200 mg</t>
  </si>
  <si>
    <t>op. x 20 kapsułek</t>
  </si>
  <si>
    <t xml:space="preserve">Carbocisteine 50 mg/ml </t>
  </si>
  <si>
    <t>Chamo fix sasz. min.1,5g koszyczka rumianku</t>
  </si>
  <si>
    <t>op. x 30 torebek</t>
  </si>
  <si>
    <t xml:space="preserve">Chamomilla recutita, Dextrose, Potassium chloride, Sodium chloride </t>
  </si>
  <si>
    <t>op. x 15 sasz.</t>
  </si>
  <si>
    <t>Chloramphenicol 1% ung.</t>
  </si>
  <si>
    <t>tuba a 5 g</t>
  </si>
  <si>
    <t>Chloramphenicol 2% ung.</t>
  </si>
  <si>
    <t>flakon a 10 ml</t>
  </si>
  <si>
    <t>Chlorquinaldol, Hydrocortisone acetate  ung.</t>
  </si>
  <si>
    <t>op. x 10 tabl.vag.</t>
  </si>
  <si>
    <t>Choline salicylate 200 mg/g krople do uszu</t>
  </si>
  <si>
    <t xml:space="preserve">flak 10 g </t>
  </si>
  <si>
    <t>Choline salicylate, Cetalkonium chloride żel do stos. w jamie ustnej</t>
  </si>
  <si>
    <t>tuba a 10 g</t>
  </si>
  <si>
    <t>Cilazapril  0,5 mg</t>
  </si>
  <si>
    <t>Cilazapril 1 mg</t>
  </si>
  <si>
    <t>Cilazapril 2,5 mg</t>
  </si>
  <si>
    <t>Cilazapril 5 mg</t>
  </si>
  <si>
    <t>Ciprofloxacin hydrochloride  3mg/ml gtt.opht.</t>
  </si>
  <si>
    <t>Clonidine hydrochloride 75 µg</t>
  </si>
  <si>
    <t xml:space="preserve">Clopamide,Dihydroergocristine, Reserpine </t>
  </si>
  <si>
    <t xml:space="preserve">Clotrimazole krem 1% </t>
  </si>
  <si>
    <t>tuba  a 20 g</t>
  </si>
  <si>
    <t>Clotrimazole 100 mg</t>
  </si>
  <si>
    <t xml:space="preserve">op. x 6 tabl.vag. </t>
  </si>
  <si>
    <t>Codeine phosphate 15 mg  
Sulfogaiacol 300 mg</t>
  </si>
  <si>
    <t>op. x 10 tabl.</t>
  </si>
  <si>
    <t>Colecalciferol 15 000 j.m./ml gtt.</t>
  </si>
  <si>
    <t>flakon 10 ml</t>
  </si>
  <si>
    <t>Cortineff 1 mg/g maść opht.</t>
  </si>
  <si>
    <t>tuba 3g</t>
  </si>
  <si>
    <t xml:space="preserve">Crotamiton  100 mg/g płyn </t>
  </si>
  <si>
    <t xml:space="preserve">flakon 100 g </t>
  </si>
  <si>
    <t>Crotamiton 100 mg/g maść</t>
  </si>
  <si>
    <t>tuba 40 g</t>
  </si>
  <si>
    <t>Cyanocobalamin 100 µg/ml</t>
  </si>
  <si>
    <t>Cyanocobalamin 1000 µg/2 ml</t>
  </si>
  <si>
    <t>Cyproheptadine 4 mg</t>
  </si>
  <si>
    <t>Czopki Glicerolowe 2 g</t>
  </si>
  <si>
    <t>Denotivir krem 30 mg/g</t>
  </si>
  <si>
    <t xml:space="preserve">tuba 3 g </t>
  </si>
  <si>
    <t>op. x 30 liofilizatu doustnego</t>
  </si>
  <si>
    <t xml:space="preserve">Dexamethason gtt. opht. 1 mg/ml </t>
  </si>
  <si>
    <t>flakon 5 ml</t>
  </si>
  <si>
    <t>flakon 30 g</t>
  </si>
  <si>
    <t>Dexamethasone 0,28 mg/g aerozol na skórę</t>
  </si>
  <si>
    <t>flakon  30 g</t>
  </si>
  <si>
    <t>Dexamethasone 1 mg</t>
  </si>
  <si>
    <t>Dexamethasone sodium  phosphate 
4 mg/ml</t>
  </si>
  <si>
    <t>Dexpanthenol 50 mg/g żel do oczu</t>
  </si>
  <si>
    <t>tuba 5 g</t>
  </si>
  <si>
    <t>flakon 130 g</t>
  </si>
  <si>
    <t>Diclofenac sodium 75 mg/ 3 ml</t>
  </si>
  <si>
    <t>Digoxin 0,5 mg/2 ml</t>
  </si>
  <si>
    <t>Digoxin 100 µg</t>
  </si>
  <si>
    <t>Digoxin 250 µg</t>
  </si>
  <si>
    <t>Diltiazem hydrochloride  60 mg</t>
  </si>
  <si>
    <t>Diltiazem hydrochloride 180 mg</t>
  </si>
  <si>
    <t>Diltiazem hydrochloride 240 mg</t>
  </si>
  <si>
    <t>Diosmectite proszek do sporz. 
zaw. doustnej</t>
  </si>
  <si>
    <t>op. x 30 sasz.</t>
  </si>
  <si>
    <t xml:space="preserve">Diosmin  500-600 mg </t>
  </si>
  <si>
    <t>op. x 30 tabl. powl.</t>
  </si>
  <si>
    <t>Distigmine bromide 5 mg</t>
  </si>
  <si>
    <t xml:space="preserve">Dobutamine 250 mg/5 ml konc. do sporz. roztw. </t>
  </si>
  <si>
    <t xml:space="preserve">amp. a 5 ml </t>
  </si>
  <si>
    <t>Dorzolamid 20mg/ml</t>
  </si>
  <si>
    <t>Epinephrine 1 mg/ml</t>
  </si>
  <si>
    <t xml:space="preserve">
op. x 10 fiolek</t>
  </si>
  <si>
    <t>Etamsylate 250 mg</t>
  </si>
  <si>
    <t>Etamsylate 250 mg/2 ml</t>
  </si>
  <si>
    <t>Ethacridine lactate 100 mg</t>
  </si>
  <si>
    <t xml:space="preserve">op. x 5 tabl. </t>
  </si>
  <si>
    <t xml:space="preserve">Ethyl chloride </t>
  </si>
  <si>
    <t xml:space="preserve">Etomidate 20 mg/10 ml </t>
  </si>
  <si>
    <t xml:space="preserve">Fenofibrate 100 mg </t>
  </si>
  <si>
    <t xml:space="preserve">Fenofibrate 145 mg </t>
  </si>
  <si>
    <t>Fenofibrate 160 mg</t>
  </si>
  <si>
    <t>Fenofibrate 200 mg</t>
  </si>
  <si>
    <t>Fenofibrate 215 mg</t>
  </si>
  <si>
    <t>Fenofibrate 267 mg</t>
  </si>
  <si>
    <t>op. x 30 kaps.</t>
  </si>
  <si>
    <t xml:space="preserve">Fenoterol hydrobromide 50 µg, Ipratropium bromide  25 µg aer. </t>
  </si>
  <si>
    <t>flakon x 200 dawek</t>
  </si>
  <si>
    <t xml:space="preserve">Fenoterol hydrobromide aerozol wziewny 100 µg/dawkę </t>
  </si>
  <si>
    <t xml:space="preserve">flakon x  200 dawek </t>
  </si>
  <si>
    <t>Fenoterol hydrobromide Ipratropium bromide 0,5 mg/ml+0,25 mg/ml roztw. do nebulizacji</t>
  </si>
  <si>
    <t xml:space="preserve">
</t>
  </si>
  <si>
    <t xml:space="preserve">
but. 20 ml</t>
  </si>
  <si>
    <t>Ferric hydroxide dextran complex 
50 mg Fe III/ml</t>
  </si>
  <si>
    <t>Ferrous gluconate 23,2 mg Fe II</t>
  </si>
  <si>
    <t>Finasteride 5 mg</t>
  </si>
  <si>
    <t>Fludrocortisone acetate 0,1 mg</t>
  </si>
  <si>
    <t>Fludrocortisone acetate, Gramicidin, Neomycin gtt.opht.</t>
  </si>
  <si>
    <t>Flumetasone pivalate, Clioquinol  maść</t>
  </si>
  <si>
    <t>tuba 15 g</t>
  </si>
  <si>
    <t>Flumetasone pivalate, Salicylic acid maść</t>
  </si>
  <si>
    <t xml:space="preserve">Fluticasone  50 µg/dawkę aerozol do nosa  </t>
  </si>
  <si>
    <t xml:space="preserve">Fluticasone propionate 100 µg dysk  </t>
  </si>
  <si>
    <t>op. x 60 dawek</t>
  </si>
  <si>
    <t>Fluticasone propionate 250 µg dysk</t>
  </si>
  <si>
    <t>op.  x 60 dawek</t>
  </si>
  <si>
    <t>Formoterol fumarate 12 µg kaps.do inh.</t>
  </si>
  <si>
    <t>op. x 60 kaps. + inhalator</t>
  </si>
  <si>
    <t xml:space="preserve">Furazidin  50 mg </t>
  </si>
  <si>
    <t>Glucosum 200 mg/ml amp.</t>
  </si>
  <si>
    <t>Glucosum 400 mg/ml amp.</t>
  </si>
  <si>
    <t xml:space="preserve">Guttae Cardiacae </t>
  </si>
  <si>
    <t>flakon 35 g</t>
  </si>
  <si>
    <t>Guttae Stomachicae</t>
  </si>
  <si>
    <t>Hydrocortisone 20 mg</t>
  </si>
  <si>
    <t xml:space="preserve">Hydrocortisone acetate  
10 mg/g  krem </t>
  </si>
  <si>
    <t>tuba 3 g</t>
  </si>
  <si>
    <t xml:space="preserve">Hydrocortisone acetate, Oxytetracycline maść </t>
  </si>
  <si>
    <t>tuba 10 g</t>
  </si>
  <si>
    <t xml:space="preserve">Hydrocortisone butyrate 
1 mg/g  lotio </t>
  </si>
  <si>
    <t>flakon 20 g</t>
  </si>
  <si>
    <t>Hydrocortisone butyrate 1 mg/g krem</t>
  </si>
  <si>
    <t>Hydrocortisone, Natamycin, Neomycin maść 15 g</t>
  </si>
  <si>
    <t>Ibuprofen 200 mg</t>
  </si>
  <si>
    <t>Ibuprofen sir.200 mg/5 ml</t>
  </si>
  <si>
    <t xml:space="preserve">
but. 100 ml</t>
  </si>
  <si>
    <t>Ipratropium bromide 20µg/dawkę aerozol</t>
  </si>
  <si>
    <t xml:space="preserve">but. 20 ml </t>
  </si>
  <si>
    <t>Lacidipine 2 mg</t>
  </si>
  <si>
    <t>Lacidipine 4 mg</t>
  </si>
  <si>
    <t>Lactulose sir. 7,5-10,0 g/15 ml</t>
  </si>
  <si>
    <t>flakon 150 ml</t>
  </si>
  <si>
    <t>Latanoprost 0,05 mg/1 ml</t>
  </si>
  <si>
    <t>flakon 2,5 ml</t>
  </si>
  <si>
    <t xml:space="preserve">Lidocaine hydrochloride 20mg/ml </t>
  </si>
  <si>
    <t xml:space="preserve">op. x 10 amp. a 2 ml </t>
  </si>
  <si>
    <t>Lidocaine hydrochloride żel A</t>
  </si>
  <si>
    <t xml:space="preserve">tuba 30 g </t>
  </si>
  <si>
    <t>Lidocaine hydrochloride żel U</t>
  </si>
  <si>
    <t xml:space="preserve">tuba 30 g + kaniula </t>
  </si>
  <si>
    <t xml:space="preserve">Lignocaine aerozol na skórę, 
roztwór 10% </t>
  </si>
  <si>
    <t xml:space="preserve">flakon 38 g </t>
  </si>
  <si>
    <t>Linomag krem</t>
  </si>
  <si>
    <t>tuba 30 g</t>
  </si>
  <si>
    <t>Linomag maść</t>
  </si>
  <si>
    <t>Lisinopril  5 mg</t>
  </si>
  <si>
    <t>Lisinopril 10 mg</t>
  </si>
  <si>
    <t>Loratadine 10 mg</t>
  </si>
  <si>
    <t>op. x 90 tabl.</t>
  </si>
  <si>
    <t>Losartan potassium 50 mg</t>
  </si>
  <si>
    <t>Macrogol, Anhydrous sodium sulphate, Sodium hydrocarbonate, Sodium chloride, Potassium chloride proszek do sporz. roztw. doustnego</t>
  </si>
  <si>
    <t>Maść ichtiolowa</t>
  </si>
  <si>
    <t>tuba 20 g</t>
  </si>
  <si>
    <t xml:space="preserve">Maść zawierająca 20 mg wyciągu gęstego złożonego z koszyczków arniki i nagietka oraz 12,5 mg wyciągu suchego z kory kasztanowca. </t>
  </si>
  <si>
    <t>Mebeverine hydrochloride 135 mg</t>
  </si>
  <si>
    <t xml:space="preserve">Mebeverine hydrochloride.200 mg </t>
  </si>
  <si>
    <t>Menthae Fix</t>
  </si>
  <si>
    <t>Mesalazine 250</t>
  </si>
  <si>
    <t xml:space="preserve">
op. x 100 tabl. doj.</t>
  </si>
  <si>
    <t>Mesalazine 500</t>
  </si>
  <si>
    <t>op. x 100 tabl. doj.</t>
  </si>
  <si>
    <t xml:space="preserve">Methylprednisolone  4 mg </t>
  </si>
  <si>
    <t xml:space="preserve">Methylprednisolone 16 mg </t>
  </si>
  <si>
    <t>Metildigoxin  0,1 mg</t>
  </si>
  <si>
    <t>Midodrine hydrochloride 2,5  mg</t>
  </si>
  <si>
    <t>Molsidomine 2 mg</t>
  </si>
  <si>
    <t>Molsidomine 4 mg</t>
  </si>
  <si>
    <t>Mupirocin 20 mg/g  maść</t>
  </si>
  <si>
    <t>tuba  15 g</t>
  </si>
  <si>
    <t>Mupirocin 20 mg/g  maść do nosa</t>
  </si>
  <si>
    <t>Nalewka z ostróżeczki z kwasem octowym</t>
  </si>
  <si>
    <t>Naloxone hydrochloride 4 mg/1ml</t>
  </si>
  <si>
    <t>Naphazoline nitrate, Zinc sulphate, 
gtt.opht.</t>
  </si>
  <si>
    <t>Naproxen 250 mg</t>
  </si>
  <si>
    <t>Natamycin 20 mg/g  krem</t>
  </si>
  <si>
    <t xml:space="preserve">Neomycin 5 mg/g maść do oczu </t>
  </si>
  <si>
    <t>Neostigmine methilsulphate  
0,5 mg/ 1 ml</t>
  </si>
  <si>
    <t>Nervosol</t>
  </si>
  <si>
    <t>Nicotinamide  50 mg</t>
  </si>
  <si>
    <t>Nicotinamide 200 mg</t>
  </si>
  <si>
    <t xml:space="preserve">Nifuroxazide 100 mg </t>
  </si>
  <si>
    <t>op. x 24 tabl.</t>
  </si>
  <si>
    <t>Nimodipine 10 mg/50 ml</t>
  </si>
  <si>
    <t>flakon a 50 ml</t>
  </si>
  <si>
    <t>Nimodipine 30 mg</t>
  </si>
  <si>
    <t>Nitrendipine 10 mg</t>
  </si>
  <si>
    <t>Nitrendypina 20 mg</t>
  </si>
  <si>
    <t>Nystatin 500 000 j.m.</t>
  </si>
  <si>
    <t>op. x 16 tabl.</t>
  </si>
  <si>
    <t xml:space="preserve">Nystatin granulat do sporz. zaw. doustnej </t>
  </si>
  <si>
    <t xml:space="preserve">Ofloxacin 3 mg/g </t>
  </si>
  <si>
    <t>Ofloxacin 3 mg/ml gtt.opht.</t>
  </si>
  <si>
    <t xml:space="preserve">flakon x  5 ml </t>
  </si>
  <si>
    <t xml:space="preserve">Ondansetron roztw. do wstrz. 
2mg/ml </t>
  </si>
  <si>
    <t xml:space="preserve">Hydrocortisone 
aerozol, Oxytetracycline, </t>
  </si>
  <si>
    <t>flakon x55 ml</t>
  </si>
  <si>
    <t>Paracetamol 1000 mg/100 ml</t>
  </si>
  <si>
    <t>Paracetamol 500 mg</t>
  </si>
  <si>
    <t>Paracetamol 500 mg/50 ml</t>
  </si>
  <si>
    <t>flakon x 10</t>
  </si>
  <si>
    <t>Penicillamine 250 mg</t>
  </si>
  <si>
    <t>Phenytoin 100 mg</t>
  </si>
  <si>
    <t xml:space="preserve">Phenytoin 250 mg/5 ml </t>
  </si>
  <si>
    <t xml:space="preserve">op. x 5 amp. a 5 ml </t>
  </si>
  <si>
    <t>Phytomenadione 10 mg</t>
  </si>
  <si>
    <t>Phytomenadione 10 mg/ml</t>
  </si>
  <si>
    <t xml:space="preserve">op. x 10 amp. </t>
  </si>
  <si>
    <t>Pilocarpine hydrochloride 20 mg/ml 
gtt.opht.</t>
  </si>
  <si>
    <t>Polyvinyl alcohol 14 mg/ml 
gtt.opht.</t>
  </si>
  <si>
    <t>flakon  2x5 ml</t>
  </si>
  <si>
    <t xml:space="preserve">Potassium citrate, Potassium hydrocarbonate bez cukru </t>
  </si>
  <si>
    <t>torebka x 20</t>
  </si>
  <si>
    <t>Potassium Prolongatum 391 mg K</t>
  </si>
  <si>
    <t xml:space="preserve">Povidone-Iodine maść 100 mg/g </t>
  </si>
  <si>
    <t>Prednisolone 5 mg</t>
  </si>
  <si>
    <t>Prednisolone pivalate krem</t>
  </si>
  <si>
    <t>tuba 10g</t>
  </si>
  <si>
    <t>Prednisone  1 mg</t>
  </si>
  <si>
    <t>Prednisone  5 mg</t>
  </si>
  <si>
    <t>Prednisone 10 mg</t>
  </si>
  <si>
    <t>Pridinol hydrochloride 5 mg</t>
  </si>
  <si>
    <t>Primidone 0,25</t>
  </si>
  <si>
    <t>Progesterone 50 mg 
tabl.podjęzykowe</t>
  </si>
  <si>
    <t>Promethazine 10 mg</t>
  </si>
  <si>
    <t>Promethazine 25 mg</t>
  </si>
  <si>
    <t>Promethazine 5 mg/5 ml</t>
  </si>
  <si>
    <t>flakon a 150 ml</t>
  </si>
  <si>
    <t>Propranolol hydrochloride 
1 mg/ml</t>
  </si>
  <si>
    <t>Propranolol hydrochloride 10 mg</t>
  </si>
  <si>
    <t>Propranolol hydrochloride 40 mg</t>
  </si>
  <si>
    <t>Pyridostigmine bromide 60 mg</t>
  </si>
  <si>
    <t xml:space="preserve">op. x 150 tabl. </t>
  </si>
  <si>
    <t xml:space="preserve">Pyridoxine 25 mg/ml  </t>
  </si>
  <si>
    <t>Pyridoxine 50 mg</t>
  </si>
  <si>
    <t>Quinapril 10 mg</t>
  </si>
  <si>
    <t>Quinapril 20 mg</t>
  </si>
  <si>
    <t>Radix Rhei</t>
  </si>
  <si>
    <t xml:space="preserve">op. x 10 tabl. </t>
  </si>
  <si>
    <t>Retinol  50 000 j.m./ml</t>
  </si>
  <si>
    <t>Retinol 2 500 j.m</t>
  </si>
  <si>
    <t xml:space="preserve">op. x 50 kaps. </t>
  </si>
  <si>
    <t>Retinol, Colecalciferol 
20 000 j.m.+10 000 j.m./ml</t>
  </si>
  <si>
    <t>Riboflavin 3mg</t>
  </si>
  <si>
    <t>Rosuvastatyna  5 mg</t>
  </si>
  <si>
    <t>Rosuvastatyna 10 mg</t>
  </si>
  <si>
    <t>Rosuvastatyna 20 mg</t>
  </si>
  <si>
    <t>Rosuvastatyna 40 mg</t>
  </si>
  <si>
    <t>Saccharomyces boulardii 250 mg</t>
  </si>
  <si>
    <t>Salbutamol  2.5mg/2,5ml
roztw. do nebulizacji</t>
  </si>
  <si>
    <t xml:space="preserve">op. x 20 amp. </t>
  </si>
  <si>
    <t>Salbutamol  5mg/2,5ml
roztw. do nebulizacji</t>
  </si>
  <si>
    <t>Salbutamol 0,5 mg/1 ml</t>
  </si>
  <si>
    <t xml:space="preserve">Salbutamol 100 µg/dawkę 
aerozol inhalacyjny </t>
  </si>
  <si>
    <t xml:space="preserve">Salmeterol 25 µg/dawkę 
aerozol inhalacyjny </t>
  </si>
  <si>
    <t xml:space="preserve">flakon x120 dawek </t>
  </si>
  <si>
    <t>Selegiline 5 mg</t>
  </si>
  <si>
    <t>Silver Sulfathiazole 20 mg/g ung.</t>
  </si>
  <si>
    <t>tuba a 40 g</t>
  </si>
  <si>
    <t>pojemnik 400 g</t>
  </si>
  <si>
    <t xml:space="preserve">Sodium dihydrophosphate, Sodium hydrophosphate  roztw. doodbytniczy </t>
  </si>
  <si>
    <t xml:space="preserve">but.a 150 ml </t>
  </si>
  <si>
    <t>Spironolactone 25 mg</t>
  </si>
  <si>
    <t>Streptodornase, Streptokinase  supp.</t>
  </si>
  <si>
    <t>op. x 6 czopków</t>
  </si>
  <si>
    <t>Sulfasalazine 500 mg tabl. powl.(EN)</t>
  </si>
  <si>
    <t>Sulfogaiacol 60 mg/g sir.</t>
  </si>
  <si>
    <t>flakon a 125ml</t>
  </si>
  <si>
    <t xml:space="preserve">Tabletki drażowane zawierające nie mniej niż: 3 mg witaminy B1, 5 mg witaminy B2, 5 mg witaminy B6, 
40 mg nikotynamidu i 5 mg pantotenianu wapnia. </t>
  </si>
  <si>
    <t>op. x 50 tabl. draż.</t>
  </si>
  <si>
    <t>Tamsulosin hydrochloride 0,4 mg</t>
  </si>
  <si>
    <t>op. x 30 tabl./kaps.o przed.uwal.</t>
  </si>
  <si>
    <t>Theophylline 150 mg</t>
  </si>
  <si>
    <t>Theophylline 20 mg/ml a 10 ml</t>
  </si>
  <si>
    <t>Theophylline 300 mg</t>
  </si>
  <si>
    <t>Theophylline 300 mg/250 ml</t>
  </si>
  <si>
    <t>flakon a 250 ml</t>
  </si>
  <si>
    <t>Thiamazole 5 mg</t>
  </si>
  <si>
    <t>Thiamine 25 mg</t>
  </si>
  <si>
    <t xml:space="preserve">Thiethylperazine 6,5 mg </t>
  </si>
  <si>
    <t>Thiethylperazine 6,5 mg roztw. do wstrz.</t>
  </si>
  <si>
    <t xml:space="preserve">Thymi sir. </t>
  </si>
  <si>
    <t>flakon a 125 ml</t>
  </si>
  <si>
    <t>Ticlopidine hydrochloride 
250mg</t>
  </si>
  <si>
    <t>Timonacic 100 mg</t>
  </si>
  <si>
    <t>Tinidazole 500 mg</t>
  </si>
  <si>
    <t>op. x 4 tabl.</t>
  </si>
  <si>
    <t>Tizanidine 4 mg</t>
  </si>
  <si>
    <t>Tizanidine 6 mg</t>
  </si>
  <si>
    <t xml:space="preserve">Tocopherol  100 mg </t>
  </si>
  <si>
    <t>Tocopherol krople doustne 
300mg/ml</t>
  </si>
  <si>
    <t>Tolperisone  50 mg</t>
  </si>
  <si>
    <t>Tolperisone 150 mg</t>
  </si>
  <si>
    <t>Tolterodine tartrate 1 mg</t>
  </si>
  <si>
    <t>Tolterodine tartrate 2 mg</t>
  </si>
  <si>
    <t>Trandolapril 0,5 mg</t>
  </si>
  <si>
    <t>Trandolapril 2 mg</t>
  </si>
  <si>
    <t>Triamcinolone 4 mg</t>
  </si>
  <si>
    <t xml:space="preserve">Tropicamide 10 mg/ml </t>
  </si>
  <si>
    <t xml:space="preserve">Urapidil 25 mg/5 ml </t>
  </si>
  <si>
    <t xml:space="preserve">Verapamil hydrochloride 120 mg </t>
  </si>
  <si>
    <t>Verapamil hydrochloride  40 mg</t>
  </si>
  <si>
    <t>op. x 40 tabl.</t>
  </si>
  <si>
    <t>Verapamil hydrochloride  80 mg</t>
  </si>
  <si>
    <t>Warfarin 3 mg</t>
  </si>
  <si>
    <t>Warfarin 5 mg</t>
  </si>
  <si>
    <t xml:space="preserve">Cyanocobalamin 1 mg, Lidocaine hydrochloride 20 mg , Pyridoxine 100 mg, Thiamine 100 mg </t>
  </si>
  <si>
    <t>op. x 5 amp.a 2ml</t>
  </si>
  <si>
    <t>Winian ergotaminy 1mg</t>
  </si>
  <si>
    <t xml:space="preserve">Wodorowęglan sodowy </t>
  </si>
  <si>
    <t>Xylometazoline hydrochloride 
1 mg/ml</t>
  </si>
  <si>
    <t>Zinc hydroaspartate 
5,5 mg jonów cynku</t>
  </si>
  <si>
    <t>Alfuzosin hydrochloride tabl. 
o przedł. uwalnianiu 10 mg</t>
  </si>
  <si>
    <t>butelka 30 ml</t>
  </si>
  <si>
    <t>Butamirate citrate dawka nie mniejsza niż 7,5 mg/5 ml</t>
  </si>
  <si>
    <t>but. 200 ml</t>
  </si>
  <si>
    <t>Candesartan cilexetil 16 mg</t>
  </si>
  <si>
    <t xml:space="preserve">Chlortalidone 50 mg </t>
  </si>
  <si>
    <t>Ciclesonide  80 µg/dawkę 
aerozol inhalacyjny, roztwór</t>
  </si>
  <si>
    <t>flakon x 60 dawek</t>
  </si>
  <si>
    <t>Ciclesonide 160 µg/dawkę 
aerozol inhalacyjny, roztwór</t>
  </si>
  <si>
    <t xml:space="preserve">
flakon x 60 dawek</t>
  </si>
  <si>
    <t>Clobetasol propionate 
0,5 mg/ml maść</t>
  </si>
  <si>
    <t>tuba 25 g</t>
  </si>
  <si>
    <t>Clostridiopeptidase A 
1,2 j./g maść</t>
  </si>
  <si>
    <t xml:space="preserve">
tuba 20 g</t>
  </si>
  <si>
    <t xml:space="preserve">Codeine phosphate, Pinus silvestris, Foeniculum vulgare syropu zawiera: 100 g syropu:6,6 g wyciągu sosnowego płynnego, 1 g nalewki z owoców kopru włoskiego, 0,05 g fosforanu kodeiny półwodnego </t>
  </si>
  <si>
    <t>but. 125 g</t>
  </si>
  <si>
    <t xml:space="preserve">
tabl. draż. x20 szt. </t>
  </si>
  <si>
    <t>Dorzolamide, Timolol 
20 mg/ml+5 mg/ml</t>
  </si>
  <si>
    <t xml:space="preserve">Fluticasone propionate, Salmeterol 
100 µg/dawkę+50 µg/dawkę </t>
  </si>
  <si>
    <t xml:space="preserve">
op. x 60 dawek</t>
  </si>
  <si>
    <t xml:space="preserve">Fluticasone propionate, Salmeterol 
250 µg/dawkę+50 µg/dawkę </t>
  </si>
  <si>
    <t xml:space="preserve">Fluticasone propionate, Salmeterol 
500 µg/dawkę+50 µg/dawkę </t>
  </si>
  <si>
    <t>Indapamide 2,5 mg</t>
  </si>
  <si>
    <t xml:space="preserve">
op. x 20 tabl. powl.</t>
  </si>
  <si>
    <t>Indapamide, Amlodipine 
1,5 mg+5 mg</t>
  </si>
  <si>
    <t>Latanoprost, Timolol 
0,05 mg/ml+5 mg/ml</t>
  </si>
  <si>
    <t>but. 2,5 ml</t>
  </si>
  <si>
    <t>Loteprednol etabonate 5 mg/ml 
krople do oczu,</t>
  </si>
  <si>
    <t xml:space="preserve">
but. 5 ml</t>
  </si>
  <si>
    <t xml:space="preserve">Methotrexate 2,5 mg </t>
  </si>
  <si>
    <t>Methylprednisolone aceponate 
1 mg/g maść</t>
  </si>
  <si>
    <t xml:space="preserve">
tuba 15 g</t>
  </si>
  <si>
    <t>Methylprednisolone aceponate 
1 mg/g krem</t>
  </si>
  <si>
    <t>Mometasone furoate 1 mg/g krem</t>
  </si>
  <si>
    <t xml:space="preserve">Mometasone furoate 
1 mg/g maść </t>
  </si>
  <si>
    <t>Perindopril arginine, Indapamide,
2,5 mg+0,625 mg</t>
  </si>
  <si>
    <t>tabl.x30 szt.</t>
  </si>
  <si>
    <t>Metformin hydrochloride 500 mg</t>
  </si>
  <si>
    <t>Metformin hydrochloride 850 mg</t>
  </si>
  <si>
    <t>Potassium chloride 
391 mg K/5 ml syrop</t>
  </si>
  <si>
    <t xml:space="preserve">Sodium polystyrene sulfonate 
1,42 g Na+/15 g proszek doustny lub do sporz. zaw. doodbytniczej </t>
  </si>
  <si>
    <t xml:space="preserve">Solifenacin succinate  5 mg </t>
  </si>
  <si>
    <t xml:space="preserve">Solifenacin succinate 10 mg </t>
  </si>
  <si>
    <t>Sulodexide 
250 LSU</t>
  </si>
  <si>
    <t xml:space="preserve">Sumatriptan 100 mg </t>
  </si>
  <si>
    <t>op. x 6 tabl. powl.</t>
  </si>
  <si>
    <t xml:space="preserve">Sumatriptan 50 mg </t>
  </si>
  <si>
    <t>Tramadol hydrochloride, Paracetamol 
37,5 mg+325 mg</t>
  </si>
  <si>
    <t>Travoprost, Timolol 
40 µg/ml+5 mg/m</t>
  </si>
  <si>
    <t>Valsartan, Hydrochlorothiazide  
80 mg+12,5 mg</t>
  </si>
  <si>
    <t>Dimeticone 50 mg lub Simeticone 40 mg</t>
  </si>
  <si>
    <t>op. x 100 kaps.</t>
  </si>
  <si>
    <t xml:space="preserve">Pancreatin 1 kaps. zawiera pankreatynę o aktywności enzymów:  10000 j.Ph.Eur., </t>
  </si>
  <si>
    <t>Valsartan, Hydrochlorothiazide 
160 mg+12,5 mg</t>
  </si>
  <si>
    <t>α-lipoic acid 600 mg</t>
  </si>
  <si>
    <t>Zinc sulphate 
45 mg jonów cynku</t>
  </si>
  <si>
    <t>Pakiet 19</t>
  </si>
  <si>
    <t>Omeprazole 20 mg</t>
  </si>
  <si>
    <t>Omeprazole 40 mg</t>
  </si>
  <si>
    <t>Pakiet 20</t>
  </si>
  <si>
    <t>fiolki</t>
  </si>
  <si>
    <t>Pakiet 21</t>
  </si>
  <si>
    <t>Lamivudine 150 mg i Zidovudine 300 mg</t>
  </si>
  <si>
    <t>Wymaga się, aby lek po otwarciu opakowania był przydatny do użycia do końca terminu ważności.</t>
  </si>
  <si>
    <t>Pakiet 22</t>
  </si>
  <si>
    <t>Paski do glukometru</t>
  </si>
  <si>
    <t>op. x50</t>
  </si>
  <si>
    <t>Warunkiem jest przekazanie w formie darowizy odpowiedniego typu glukometrów (min.70 szt.)  oraz prezentacja obsługi aparatu. Zakres pomiaru glukozy min.20-500 mg/gl i objętości próbki krwi nie większa niż 1 µl.Ważność produktu po otwarciu do końca terminu ważności podanego na opakowaniu.</t>
  </si>
  <si>
    <t>Rivaroxaban 15 mg</t>
  </si>
  <si>
    <t>Rivaroxaban 20 mg</t>
  </si>
  <si>
    <t>Pakiet 24</t>
  </si>
  <si>
    <t>Pakiet 25</t>
  </si>
  <si>
    <t>Pakiet 27</t>
  </si>
  <si>
    <t>Suxamethonium 200 mg</t>
  </si>
  <si>
    <t>Pakiet 28</t>
  </si>
  <si>
    <t>Acetylcysteine  200 mg</t>
  </si>
  <si>
    <t>op. x 20 sasz.</t>
  </si>
  <si>
    <t>Atenolol 25 mg</t>
  </si>
  <si>
    <t>Atenolol 50 mg</t>
  </si>
  <si>
    <t>Betaxolol 20 mg</t>
  </si>
  <si>
    <t>Drotaverine hydrochloride 40mg</t>
  </si>
  <si>
    <t>Drotaverine hydrochloride 80mg</t>
  </si>
  <si>
    <t>Isosorbide mononitrate  10 mg</t>
  </si>
  <si>
    <t>Isosorbide mononitrate  20 mg</t>
  </si>
  <si>
    <t>Isosorbide mononitrate  40 mg</t>
  </si>
  <si>
    <t>Isosorbide mononitrate  60 mg  
tabl.o zmodyfikowanym uwalnianiu</t>
  </si>
  <si>
    <t>Isosorbide mononitrate 100 mg 
tabl.o zmodyfikowanym uwalnianiu</t>
  </si>
  <si>
    <t>Oxybutynin hydrochloride  5 mg</t>
  </si>
  <si>
    <t>Phospholipids 300 mg</t>
  </si>
  <si>
    <t>Sotalol 40 mg</t>
  </si>
  <si>
    <t>Sotalol 80 mg</t>
  </si>
  <si>
    <t>Tranexamic acid 500 mg</t>
  </si>
  <si>
    <t xml:space="preserve">Tranexamic acid 
roztw. do wstrz. 100mg/ml  </t>
  </si>
  <si>
    <t xml:space="preserve">op.  x 5 amp. </t>
  </si>
  <si>
    <t>Pakiet 30</t>
  </si>
  <si>
    <t>Trimetazidine dihydrochloride 35 mg</t>
  </si>
  <si>
    <t>Clopidogrel  75 mg</t>
  </si>
  <si>
    <t>Ramipril  2,5 mg</t>
  </si>
  <si>
    <t>Ramipril  5 mg</t>
  </si>
  <si>
    <t>Ramipril 10 mg</t>
  </si>
  <si>
    <t>Pakiet 32</t>
  </si>
  <si>
    <t xml:space="preserve">Amiodarone hydrochloride 150 mg/ 3ml  </t>
  </si>
  <si>
    <t>op. x 6 amp.</t>
  </si>
  <si>
    <t>Amiodarone hydrochloride 200 mg</t>
  </si>
  <si>
    <t>Pakiet 35</t>
  </si>
  <si>
    <t>Aciclovir 250 mg</t>
  </si>
  <si>
    <t>op.  x 10 fiolek</t>
  </si>
  <si>
    <t>Aciclovir 500 mg</t>
  </si>
  <si>
    <t>Pakiet 36</t>
  </si>
  <si>
    <t xml:space="preserve">Propofol 10 mg/ml emulsja do wstrz. lub inf.5 amp. 20 ml </t>
  </si>
  <si>
    <t>op.  x 5 fiolek</t>
  </si>
  <si>
    <t>Pakiet 37</t>
  </si>
  <si>
    <t>Dalteparin sodium ampułko-strzykawka 2500 jm/0,2 ml</t>
  </si>
  <si>
    <t>op. x 10 amp.-strz.</t>
  </si>
  <si>
    <t>Dalteparin sodium ampułko-strzykawka 5000 jm/0,2 ml</t>
  </si>
  <si>
    <t>Pakiet 38</t>
  </si>
  <si>
    <t>Glyceryl trinitrate 10 mg/ 10 ml 
roztw. do inf.</t>
  </si>
  <si>
    <t>Pakiet 40</t>
  </si>
  <si>
    <t>Enalapril  5 mg</t>
  </si>
  <si>
    <t>Enalapril 10 mg</t>
  </si>
  <si>
    <t>Enalapril 20 mg</t>
  </si>
  <si>
    <t>Nebivolol 5mg</t>
  </si>
  <si>
    <t>op. x 28 tabl.</t>
  </si>
  <si>
    <t xml:space="preserve">Insulin glulisine 
roztw. do wstrz.100 j./ml </t>
  </si>
  <si>
    <t>Insulin glargine 
roztw. do wstrz. 100 j./ml</t>
  </si>
  <si>
    <t>Fexofenadine hydrochloride 120 mg</t>
  </si>
  <si>
    <t xml:space="preserve">
op. x 20 tabl.</t>
  </si>
  <si>
    <t>Fexofenadine hydrochloride 180 mg</t>
  </si>
  <si>
    <t>Levodopa, Carbidopa 
200 mg+50 mg</t>
  </si>
  <si>
    <t xml:space="preserve">
op. x 100 tabl.</t>
  </si>
  <si>
    <t>Levodopa, Carbidopa 
100 mg+25 mg</t>
  </si>
  <si>
    <t>Metformin hydrochloride 1000 mg</t>
  </si>
  <si>
    <t>Quinagolide 75 µg</t>
  </si>
  <si>
    <t>Ramipril, Hydrochlorothiazide 
5 mg+25 mg</t>
  </si>
  <si>
    <t>Ursodeoxycholic acid 250 mg</t>
  </si>
  <si>
    <t>Lidocaine hydrochloride 2%
Chlorhexidine didydrochlor. 0,05%</t>
  </si>
  <si>
    <t>12,5g żelu</t>
  </si>
  <si>
    <t>Levothyroxine sodium  25 µg</t>
  </si>
  <si>
    <t>Levothyroxine sodium  50 µg</t>
  </si>
  <si>
    <t>Levothyroxine sodium  75 µg</t>
  </si>
  <si>
    <t>Levothyroxine sodium 100 µg</t>
  </si>
  <si>
    <t>Acetylcysteine 300 mg/3ml</t>
  </si>
  <si>
    <t>Amlodipinum  5 mg</t>
  </si>
  <si>
    <t>Amlodipinum 10 mg</t>
  </si>
  <si>
    <t>Insulina ludzka izofanowa 300j.m./3ml zawiesina do wstrzykiwaczy</t>
  </si>
  <si>
    <t xml:space="preserve">Insulina ludzka rozpuszczalna 100j.m./ml </t>
  </si>
  <si>
    <t>flak. 10 ml</t>
  </si>
  <si>
    <t xml:space="preserve">Insulina ludzka rozpuszczalna 300j.m./3ml zawiesina do wstrzykiwaczy </t>
  </si>
  <si>
    <t>Pyrantel 250 mg</t>
  </si>
  <si>
    <t>Telmisartan  40 mg</t>
  </si>
  <si>
    <t>Telmisartan  80 mg</t>
  </si>
  <si>
    <t>Tramadol hydrochloride, Paracetamol 
75 mg+650 mg</t>
  </si>
  <si>
    <t>op. x 90 tabl</t>
  </si>
  <si>
    <t>fiolka 50 ml</t>
  </si>
  <si>
    <t>Pakiet 2</t>
  </si>
  <si>
    <t>Pakiet 6</t>
  </si>
  <si>
    <t>Pakiet 18</t>
  </si>
  <si>
    <t>Pakiet 26</t>
  </si>
  <si>
    <t>Pakiet 29</t>
  </si>
  <si>
    <t>Pakiet 31</t>
  </si>
  <si>
    <t>Pakiet 33</t>
  </si>
  <si>
    <t>Pakiet 34</t>
  </si>
  <si>
    <t>Pakiet 39</t>
  </si>
  <si>
    <t>op. x 10 glob.</t>
  </si>
  <si>
    <t>op. x 28 tabl. powl.</t>
  </si>
  <si>
    <t>worek 500ml</t>
  </si>
  <si>
    <t>Dieta hiperkaloryczna (1,44 kcal/ml), wysokobiałkowa, zawierająca nukleotydy, kwasy tłuszczowe omega-3 i argininę oraz MCT. Kompletna pod względem odżywczym</t>
  </si>
  <si>
    <t>Dieta hiperkaloryczna (2,0 kcal/ml) wysokobiałkowa, nie zawierająca błonnika. Kompletna pod względem odżywczym</t>
  </si>
  <si>
    <t>Dieta hiperkaloryczna (1,25 kcal/ml) wysokobiałkowa (18g/200 ml, kompletna pod względem oddżywczym. Dieta bezglutenowa.</t>
  </si>
  <si>
    <t>Dietetyczny środek spożywczy specjalnego przeznaczenia medycznego, niekompletny pod względem oddżywczym. Białko kazeinowe. Wartość oddżywcza pochodząca z białka 97% kcal, węglowodany 1% kcal tłuszcz</t>
  </si>
  <si>
    <t>butelka a 500 ml</t>
  </si>
  <si>
    <t>Dieta hiperkaloryczna (2,0 kcal/ml) wysokobiałkowa, zawierająca błonnik. Kompletna pod względem odżywczym</t>
  </si>
  <si>
    <t xml:space="preserve">op. x 100 amp. </t>
  </si>
  <si>
    <t xml:space="preserve">op. x 20 kaps. </t>
  </si>
  <si>
    <t>Candesartan cilexetil  8 mg</t>
  </si>
  <si>
    <t xml:space="preserve">Levodopa, Carbidopa 
250 mg+25 mg
</t>
  </si>
  <si>
    <t>Metformin hydrochloride  750 mg</t>
  </si>
  <si>
    <t>Metformin hydrochloride  500 mg</t>
  </si>
  <si>
    <t xml:space="preserve">Dieta cząstkowa w proszku będąca żródłem białka i wapnia,95% energii pochodzi z białka, wapń 1350mg/100g, bezglutenowa,stanowiąca dodatkowe żródło białka w przypadku pacjentów, których dieta nie pokrywa całkowitego zapotrzebowania </t>
  </si>
  <si>
    <t>Dieta kompletna pod względem odżywczym , wysokobiałkowa, 6,3 g białka/100ml , oparta na białku kazeinowym, serwatkowym, grochu i soi, z glutaminą 1,28 g/100ml, hiperkaloryczna ( 1,25 kcal/ml), bezresztkowa, klinicznie wolna od laktozy, % energii z : białka - 20%, węglowodanów- 45%, tłuszczu- 35%, o osmolarności 275 mOsmol/l. Opakowanie typu Pack 1000 ml</t>
  </si>
  <si>
    <t>Dieta kompletna, hiperkaloryczna (2,4 kcal/ml) o zawartości białka min. 9,4 g/100ml, 16% energii z białka, dieta do podaży doustnej, dieta bezresztkowa, bezglutenowa o osmolarności 730 -790 mOsmol/l Różne smaki.</t>
  </si>
  <si>
    <t>Pakiet 42</t>
  </si>
  <si>
    <t>Ondansetron 16 mg</t>
  </si>
  <si>
    <t>op. x 10 tabl. uleg. rozpad. w j. ustnej</t>
  </si>
  <si>
    <t>Mesna 400 mg/4 ml</t>
  </si>
  <si>
    <t xml:space="preserve">Cyclophosphamide 1 g proszek do sporz. roztw. do wstrz.
</t>
  </si>
  <si>
    <t>Pakiet 23</t>
  </si>
  <si>
    <t>Pakiet 41</t>
  </si>
  <si>
    <t xml:space="preserve">Benfotiamine, Pyridoxine hydrochloride 
100 mg+100 mg </t>
  </si>
  <si>
    <t>szt.x1</t>
  </si>
  <si>
    <t>szt. x 1</t>
  </si>
  <si>
    <t>op. x 3 tabl.</t>
  </si>
  <si>
    <t>Pakiet 43</t>
  </si>
  <si>
    <t>Pakiet 44</t>
  </si>
  <si>
    <t xml:space="preserve">Lercanidipine hydrochloride 10 mg </t>
  </si>
  <si>
    <t>op. a 28 tabl. powl.</t>
  </si>
  <si>
    <t xml:space="preserve">Lercanidipine hydrochloride 20 mg </t>
  </si>
  <si>
    <t>Pakiet 45</t>
  </si>
  <si>
    <t>Retinol palmitate, Tocopherol acetate 30000 j.m.+70 mg</t>
  </si>
  <si>
    <t>op.x 30 kaps.</t>
  </si>
  <si>
    <t>puszka 210 g</t>
  </si>
  <si>
    <t>Methylprednisolone hemisuccinate 1,0 g proszek i rozp. do sporz. roztw. do wstrz.(1g) 
1 fiolka + rozp. 16 ml</t>
  </si>
  <si>
    <t>op. x 10 fiolek           a 20 ml</t>
  </si>
  <si>
    <t>Amilorid 5 mg             Hydrochlorothiazide 50 mg</t>
  </si>
  <si>
    <t>Bupivacaine hydrochloride                  roztw. do wstrz. (5 mg/ml) 10 ml</t>
  </si>
  <si>
    <t>Metoclopramide                     hydrochloride 10 mg</t>
  </si>
  <si>
    <t>op. x 10 amp.             a 20 ml</t>
  </si>
  <si>
    <t xml:space="preserve">Tramadol hydrochloride 100 mg </t>
  </si>
  <si>
    <t>Antazoline sulphate, Naphazoline nitrate  krople do oczu</t>
  </si>
  <si>
    <t>Betamethasone dipropionate, Betamethasone sodium phosphate        6,43 mg/2,63 mg</t>
  </si>
  <si>
    <t>Calcium tabl. mus.</t>
  </si>
  <si>
    <t>Chlormidazole hydrochloride, Salicylic acid płyn do stos. na skórę</t>
  </si>
  <si>
    <t xml:space="preserve">Colchicum autumnale 0,5 mg </t>
  </si>
  <si>
    <t>Dexamethasone 0,28 mg,              Neomycin 1,38 mg aerozol na skórę</t>
  </si>
  <si>
    <t>Dexamethasone sodium                 phosphate 4mg/ml</t>
  </si>
  <si>
    <t>Dexpanthenol aerozol                                do stos. zewn.46,3 mg/g</t>
  </si>
  <si>
    <t>Diclofenac sodium                            gtt.opht. 1 mg/ml</t>
  </si>
  <si>
    <t>Esomeprazole proszek do sporz. roztw. do wstrz. i do inf. 40 mg</t>
  </si>
  <si>
    <t>op. x 30 tabl.             o przedł. uwalnianiu</t>
  </si>
  <si>
    <t>Ferrous sulphate (105 mg Fe II)</t>
  </si>
  <si>
    <t>Flumetasone pivalate, Neomycin sulphate (0,2 mg+5 mg)/1g krem</t>
  </si>
  <si>
    <t>Fluocinolone acetonide 0,25 mg/1g maść</t>
  </si>
  <si>
    <t>Fluocinolone acetonide,                   Neomycin sulphate</t>
  </si>
  <si>
    <t>Glyceryl trinitrate 400 µg/dawkę aerozol</t>
  </si>
  <si>
    <t>op. x 50 amp.             a 10 ml</t>
  </si>
  <si>
    <t>Hydrocortisone acetate, Oxytetracycline hydrochloride maść do oczu</t>
  </si>
  <si>
    <t xml:space="preserve">Ipratropium bromide płyn do inh.                  z nebulizatora 250µg/ml </t>
  </si>
  <si>
    <t xml:space="preserve">op. x 5 fiolek             a 50 ml </t>
  </si>
  <si>
    <t>Magnesium hydroaspartate, Potassium hydroaspartate 250 mg + 250 mg</t>
  </si>
  <si>
    <t xml:space="preserve">Magnesium lactate, Pyridoxine min.40 mg jonów magnezu +5 mg </t>
  </si>
  <si>
    <t>op. x 30 kaps.             o zmodyf. uwal.</t>
  </si>
  <si>
    <t>but. a 2,5 ml</t>
  </si>
  <si>
    <t xml:space="preserve">Trimetazidine dihydrochloride 20mg </t>
  </si>
  <si>
    <t>torebka/pudełko     50 g</t>
  </si>
  <si>
    <t>op. x 1 tabl.</t>
  </si>
  <si>
    <t>op. x 10 fiolek</t>
  </si>
  <si>
    <t>flakon a 5 ml</t>
  </si>
  <si>
    <t>flakon a. 5 ml</t>
  </si>
  <si>
    <t xml:space="preserve">flakon a 70 g </t>
  </si>
  <si>
    <t>but. a 24 ml</t>
  </si>
  <si>
    <t>Ondansetron  8 mg</t>
  </si>
  <si>
    <t>flakon a 100 ml</t>
  </si>
  <si>
    <t xml:space="preserve"> op. a 454 g</t>
  </si>
  <si>
    <t>flakon  120 ml</t>
  </si>
  <si>
    <t>op. x 50 tabl.powl.</t>
  </si>
  <si>
    <t>a-lipoic acid/ acidum lipoicum 600 mg/50 ml</t>
  </si>
  <si>
    <t>Klej chirurgiczny n-butylocjanoakrylowy do embolizacji naczyniaków mózgu 0,5 ml.</t>
  </si>
  <si>
    <t>a 1 amp.</t>
  </si>
  <si>
    <t xml:space="preserve">Dexamethasone, Neomycin, Polymyxin B 
krople do oczu, zawiesina </t>
  </si>
  <si>
    <t xml:space="preserve">
but. a 5 ml</t>
  </si>
  <si>
    <t>Dexamethasone, Neomycin, Polymyxin B  maść do oczu</t>
  </si>
  <si>
    <t xml:space="preserve">
tuba a 3,5 g</t>
  </si>
  <si>
    <t xml:space="preserve">op. x 90 tabl. powl. o przedł. uwalnianiu  </t>
  </si>
  <si>
    <t xml:space="preserve">Sevofluorane w butelce, odpornej na uszkodzenia mechaniczne, wyposażony w adapter jednorazowego lub wielokrotnego użytku, wraz z bezpłatnym użyczeniem parowników kompatybilnych z systemem i aparatami do znieczulenia w ilości 3 sztuk. </t>
  </si>
  <si>
    <t>Opatrunek jałowy parafinowy z chlorcheksydyną 10cm x 10 cm</t>
  </si>
  <si>
    <t>Opatrunek jałowy parafinowy z chlorcheksydyną 5 cm x 5 cm</t>
  </si>
  <si>
    <t>Opatrunek jałowy parafinowy z chlorcheksydyną 15cm x 20 cm</t>
  </si>
  <si>
    <t>Nimesulide 100 mg</t>
  </si>
  <si>
    <t>Eplerenone 25 mg</t>
  </si>
  <si>
    <t>Dieta bezresztkowa hiperkaloryczna (1,5 kcal/ml), zawierająca mieszankę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 naturalnych karotenoidów, klinicznie wolna do laktozy,% energii z: białka-16%, węglowodanów-49%, tłuszczów-35%, o osmolarności 360 mOsmol/l</t>
  </si>
  <si>
    <t>zestaw 4x butelka a 200 ml</t>
  </si>
  <si>
    <t>zestaw 3 x butelka a 237 ml</t>
  </si>
  <si>
    <t>zestaw 4x butelka</t>
  </si>
  <si>
    <t>Kod EAN/ numer katalogowy</t>
  </si>
  <si>
    <t>Ketoprofen żel 2,5%</t>
  </si>
  <si>
    <t>op x 100 g</t>
  </si>
  <si>
    <t>Ornithine aspartate konc. do sporz. roztw. do inf. 5 g/10 ml</t>
  </si>
  <si>
    <t>Epinephrine 1 mg/10 ml</t>
  </si>
  <si>
    <t>Risperidone 3 mg</t>
  </si>
  <si>
    <t>op.x 60 tabl.</t>
  </si>
  <si>
    <t>Rifaximin 200 mg</t>
  </si>
  <si>
    <t>op.x 28 tabl</t>
  </si>
  <si>
    <t>Ropinirole hydrochloride 2 mg</t>
  </si>
  <si>
    <t>op. x 21 tabl.</t>
  </si>
  <si>
    <t>Sulpiride 50 mg</t>
  </si>
  <si>
    <t>op. x 24 tabl.</t>
  </si>
  <si>
    <t>Povidone-Iodine 75 mg/ml</t>
  </si>
  <si>
    <t>but. 1000 ml</t>
  </si>
  <si>
    <t>0.64cmx0.64cm</t>
  </si>
  <si>
    <t xml:space="preserve"> 1.27cmx1.27cm</t>
  </si>
  <si>
    <t xml:space="preserve"> 1.91cmx1.91cm</t>
  </si>
  <si>
    <t>2,54 cmx7,62 cm</t>
  </si>
  <si>
    <t>1.27cmx3.81-3.91cm</t>
  </si>
  <si>
    <t>Waciki, paski wykonane ze sprasowanego, sztucznego jedwabiu zapewniającego naturalną miękkość, plastyczność i absorpcyjność jedwabiu. Posiadające znacznik RTG przeszyty przez całą długość oraz nitkę. Chłonność: 5-cio krotność swojej masy w czasie krótszym niż jedna sekunda. Odporność na strzępienie i rozciąganie zarówno w stanie wilgotnym jak i suchym. Pakowane w sterylnej saszetce po 10 wacików wraz z kartą weryfikacji, która daje możliwość ustalenia ile wacików zostało zużytych podczas zabiegu operacyjnego. Dostarczane w sterylnych blistrach ze specjalnie karbowanymi brzegami, które zabezpieczają nitki przed splątaniem. Wskazane do używania w procedurach neurochirurgicznych w celu ochrony tkanki mózgowej oraz innych struktur ośrodkowego układu nerwowego. W rozmiarach jak poniżej:</t>
  </si>
  <si>
    <t xml:space="preserve">Verapamil hydrochloride 240 mg </t>
  </si>
  <si>
    <t>Eplerenone 50 mg</t>
  </si>
  <si>
    <t>Chlorquinaldol 2 mg tabl. do ssania</t>
  </si>
  <si>
    <t>Chlorquinaldol, Metronidazole 250/100 mg</t>
  </si>
  <si>
    <t>Thiamine 50 mg/ml</t>
  </si>
  <si>
    <r>
      <t>Aqua pro injectione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</t>
    </r>
  </si>
  <si>
    <r>
      <t>Glucosum 10%</t>
    </r>
    <r>
      <rPr>
        <vertAlign val="superscript"/>
        <sz val="12"/>
        <rFont val="Times New Roman"/>
        <family val="1"/>
      </rPr>
      <t>1</t>
    </r>
  </si>
  <si>
    <r>
      <t>Glucosum 5% et Natrium Chloratum 0,9% 2:1</t>
    </r>
    <r>
      <rPr>
        <vertAlign val="superscript"/>
        <sz val="12"/>
        <rFont val="Times New Roman"/>
        <family val="1"/>
      </rPr>
      <t>1</t>
    </r>
  </si>
  <si>
    <r>
      <t>Glucosum 5%</t>
    </r>
    <r>
      <rPr>
        <vertAlign val="superscript"/>
        <sz val="12"/>
        <rFont val="Times New Roman"/>
        <family val="1"/>
      </rPr>
      <t>1</t>
    </r>
  </si>
  <si>
    <r>
      <t>Hydroksyetloskrobi 10% roztwór</t>
    </r>
    <r>
      <rPr>
        <vertAlign val="superscript"/>
        <sz val="12"/>
        <rFont val="Times New Roman"/>
        <family val="1"/>
      </rPr>
      <t>1</t>
    </r>
  </si>
  <si>
    <r>
      <t>Natrium chloratum 0,9% roztwór do infuzji</t>
    </r>
    <r>
      <rPr>
        <vertAlign val="superscript"/>
        <sz val="12"/>
        <rFont val="Times New Roman"/>
        <family val="1"/>
      </rPr>
      <t>1</t>
    </r>
  </si>
  <si>
    <r>
      <t>Natrium chloratum 0,9% roztwór do infuzji1</t>
    </r>
    <r>
      <rPr>
        <vertAlign val="superscript"/>
        <sz val="12"/>
        <rFont val="Times New Roman"/>
        <family val="1"/>
      </rPr>
      <t>1</t>
    </r>
  </si>
  <si>
    <r>
      <t>Płyn fizjologiczny wieloelektrolitowy izotoniczny</t>
    </r>
    <r>
      <rPr>
        <vertAlign val="superscript"/>
        <sz val="12"/>
        <rFont val="Times New Roman"/>
        <family val="1"/>
      </rPr>
      <t>1</t>
    </r>
  </si>
  <si>
    <r>
      <t>Solutio Ringer</t>
    </r>
    <r>
      <rPr>
        <vertAlign val="superscript"/>
        <sz val="12"/>
        <rFont val="Times New Roman"/>
        <family val="1"/>
      </rPr>
      <t>1</t>
    </r>
  </si>
  <si>
    <r>
      <t>flakon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120 dawek</t>
    </r>
  </si>
  <si>
    <t>Pojemniki do przygotowywania maści mikserem recepturowym ok.140 ml</t>
  </si>
  <si>
    <t>Pojemniki do przygotowywania maści mikserem recepturowym ok. 30 ml</t>
  </si>
  <si>
    <t>Pojemniki do przygotowywania maści mikserem recepturowym ok. 70 ml</t>
  </si>
  <si>
    <t>Pojemniki do przygotowywania maści mikserem recepturowym ok. 280 ml</t>
  </si>
  <si>
    <t>op. x 500 kompletów</t>
  </si>
  <si>
    <t>Torebki pomarańczowe do receptury 10cm x 15cm</t>
  </si>
  <si>
    <t>Torebki pomarańczowe do receptury12cm x 17cm</t>
  </si>
  <si>
    <t>op.a 100 szt.</t>
  </si>
  <si>
    <t>Ketamine hydrochloride roztw. do wstrz. 10 mg/ml</t>
  </si>
  <si>
    <t>op. x 5 fiolek 20 ml</t>
  </si>
  <si>
    <t>Ornithine aspartate 
 3 g/5 g</t>
  </si>
  <si>
    <t>op. x 10 amp. a 1 ml</t>
  </si>
  <si>
    <t>op. x 10 amp. a 2 ml</t>
  </si>
  <si>
    <t>op. x 2 flakony a 5ml</t>
  </si>
  <si>
    <t>flakon 10 ml (nie zamieniać wielkości opakowania)</t>
  </si>
  <si>
    <t>Ambroxol hydrochloride 15 mg/2 ml</t>
  </si>
  <si>
    <t>Betamethasone dipropionate 0,5 mg  
Salicylic acid 20 mg</t>
  </si>
  <si>
    <t>Betamethasone dipropionate 0,5 mg 
Salicylic acid 30 mg maść</t>
  </si>
  <si>
    <t>op. x 20 amp. a 2 ml</t>
  </si>
  <si>
    <t>flakon a 200 dawek aerozol inhalacyjny, roztwór</t>
  </si>
  <si>
    <t>op. x 20 amp. a 2 ml</t>
  </si>
  <si>
    <t>op. x 10 amp. a 1ml </t>
  </si>
  <si>
    <t>op. x 5 amp. a 10 ml</t>
  </si>
  <si>
    <t>op. x 50 amp. a 2 ml</t>
  </si>
  <si>
    <t>op. x 4 saszetki a 74 g (nie zamieniać wielkości opakowania)</t>
  </si>
  <si>
    <t>op. x 60 tabl.  w blistrach</t>
  </si>
  <si>
    <t xml:space="preserve">Wymaga się preparatów zarejestrowanych jako leki </t>
  </si>
  <si>
    <t>Pakiet  46</t>
  </si>
  <si>
    <t>Pakiet 47</t>
  </si>
  <si>
    <t>Pakiet 48</t>
  </si>
  <si>
    <t>Pakiet 49</t>
  </si>
  <si>
    <t>Pakiet 50</t>
  </si>
  <si>
    <t>Pakiet 51</t>
  </si>
  <si>
    <t>op.x 10 amp. a 10 ml</t>
  </si>
  <si>
    <t>Pakiet 52</t>
  </si>
  <si>
    <t>1 amp.-strzyk. x 10 ml (nie zamieniać wielkości opakowania)</t>
  </si>
  <si>
    <t>Pakiet 53</t>
  </si>
  <si>
    <t>Pakiet 54</t>
  </si>
  <si>
    <t>Pakiet 55</t>
  </si>
  <si>
    <t>Pakiet 57</t>
  </si>
  <si>
    <t>Pakiet 58</t>
  </si>
  <si>
    <t>Pakiet 59</t>
  </si>
  <si>
    <t>Pakiet 60</t>
  </si>
  <si>
    <t>Pakiet 61</t>
  </si>
  <si>
    <t>Torebki białe do receptury 10cm x 15cm</t>
  </si>
  <si>
    <t>Mitoxantrone hydrochloride 2 mg/ml a 10 ml</t>
  </si>
  <si>
    <t xml:space="preserve">op. x 20 amp.a 10ml </t>
  </si>
  <si>
    <t>op. x 10 amp.a 10ml</t>
  </si>
  <si>
    <t>op. x 20 kopert po 10 szt.</t>
  </si>
  <si>
    <t>op. x 5 amp. a 4 ml</t>
  </si>
  <si>
    <t xml:space="preserve">op. x 90 tabl.             o zmod. uwalnianiu </t>
  </si>
  <si>
    <t xml:space="preserve">op. x 60 tabl. o zmod. uwalnianiu  </t>
  </si>
  <si>
    <t xml:space="preserve">op. x 90 tabl. o zmod. uwalnianiu </t>
  </si>
  <si>
    <t>Gąbka lecznicza 3,0x2,5 cm:  Fibrynogen ludzki 5,5 mg i Trombina ludzka 2,0j.m/cm2</t>
  </si>
  <si>
    <t>Gąbka lecznicza 4.8x4.8 cm:  Fibrynogen ludzki 5,5 mg i Trombina ludzka 2,0j.m/cm2</t>
  </si>
  <si>
    <t>Ascorbic acid 100 mg                     Rutoside  5mg Salicylamide 300 mg</t>
  </si>
  <si>
    <t>4% roztwór dimetikonu i cyklometikonu, przeznaczony do zwalczania wszawicy głowowej.</t>
  </si>
  <si>
    <t>op. x 30 tabl./kaps.   o zmod. uwal</t>
  </si>
  <si>
    <t>flakon a 100 dawek proszek do inhalacji z inhalatorem</t>
  </si>
  <si>
    <t>op. x 5 amp. a 2 ml</t>
  </si>
  <si>
    <t>Hydrocortisone 100 mg proszek i rozp. do sporz. roztw. do wstrz. i inf.</t>
  </si>
  <si>
    <t xml:space="preserve">op. x 30 tabl.  o przedł.uwal. </t>
  </si>
  <si>
    <t>Isosorbide mononitrate 50 mg</t>
  </si>
  <si>
    <t>op. x 100 tabl. pakowane w blistry</t>
  </si>
  <si>
    <t xml:space="preserve"> op. x 5 amp. a 1 ml</t>
  </si>
  <si>
    <t xml:space="preserve">
op. x 60 tabl. powl.</t>
  </si>
  <si>
    <t>op. 2 x flakon a 5 ml</t>
  </si>
  <si>
    <t>op. x 5 amp. a 5 ml</t>
  </si>
  <si>
    <t>op. x 40 tabl.             o przedł.uwal.</t>
  </si>
  <si>
    <t>op. x 20 tabl.             o przedł.uwal.</t>
  </si>
  <si>
    <t>Drotaverine hydrochloride 40 mg/2 ml</t>
  </si>
  <si>
    <t>op. x  5 amp. a 2 ml</t>
  </si>
  <si>
    <t>wstrzykiwacz a 3 ml</t>
  </si>
  <si>
    <t xml:space="preserve">Dieta kompletna pod względem odżywczym, normokaloryczna i normobiałkowa płynna dieta peptydowa, żródłem białka jest serwatka, kwasy MCT 70%. Do podawania doustnie lub przez zgłębnik. </t>
  </si>
  <si>
    <t>Kompletna dieta do żywienia dojelitowego, bogatobiałkowa – co najmniej 27% energii białkowej, oparta na białku kazeinowym i hydrolizacie serwatki, o wysokiej zawartości ω-3 kwasów tłuszczowych, tłuszczy MCT i antyoksydantów, wysokokaloryczna 1,5 kcal/ml, bogatoresztkowa, o osmolarności do 340 mosmol/l, w worku zabezpieczonym samozasklepiającą się membraną</t>
  </si>
  <si>
    <t xml:space="preserve">Kompletna dieta do żywienia dojelitowego, oligopeptydowa, zawierająca hydrolizat serwatki, niskotłuszczowa, 54% tłuszczy MCT i ω-3 kwasy tłuszczowe z oleju rybnego (EPA i DHA), normokaloryczna 1 kcal/ml, bezresztkowa, o osmolarności 300 mosmol/l, w opakowaniu miękkim zabezpieczonym samozasklepiającą się membraną </t>
  </si>
  <si>
    <t xml:space="preserve">Kompletna dieta do żywienia dojelitowego, wysokokaloryczna 1,5 kcal/ml, bogatobiałkowa – 7,5g/100ml, co najmniej 20% energii białkowej, zawierająca białko kazeinowe i serwatkowe, tłuszcze LCT, MCT i ω-3 kwasy tłuszczowe z oleju rybnego (EPA i DHA), bezresztkowa, o osmolarności 300 mosmol/l, w opakowaniu miękkim zabezpieczonym samozasklepiającą się membraną </t>
  </si>
  <si>
    <t>Koncentrat fosforanów zawierajacy fosforany sodu i potasu</t>
  </si>
  <si>
    <t xml:space="preserve">Produkt do szybkiego zagęszczania płynów(napojów i pokarmów). Zawiera gumę ksantanową i gumę guar, oraz maltodekstryny, nie zawiera skrobi. Wykazuje oporność na działanie amylazy, co pozwala chronić przed aktywnością tego enzymu w jamie ustnej. Produkt dedykowany dla pacjentów z dysfagią (trudności z przełykaniem). Energetyczność: 2,9kcal/1g, zawiera węglowodany 0,58g/1g, oraz błonnik 0,28g/1g. Produkt bezglutenowy, nie zawiera laktozy. </t>
  </si>
  <si>
    <t>Worek trzykomorowy do podawania do żył obwodowych, zawierający roztwór aminokwasów, emulsja tłuszczowa wyłacznie LCT, weglowodany i elektrolity. Objętość 1440 ml, zawartość azotu 5,4 g, energia niebiałkowa 900 kcal.</t>
  </si>
  <si>
    <t>Worek trzykomorowy do podawania do żył obwodowych, zawierający roztwór aminokwasów, emulsja tłuszczowa wyłacznie LCT, weglowodany i elektrolity. Objetość 1920 ml, zawartość azotu 7,2 g, energia niebiałkowa1200 kcal.</t>
  </si>
  <si>
    <t>Worek trzykomorowy do podawania do żył obwodowych, zawierający roztwór aminokwasów, emulsja tłuszczowa wyłacznie LCT, weglowodany i elektrolity. Objetość 2400 ml, zawartość azotu 9,0 g, energia niebiałkowa1500 kcal.</t>
  </si>
  <si>
    <t>Zestaw uniwersalny Flocare  do żywienia dojelitowego za pomocą pompy Infinity umożliwiajacy podaż diety za pomocą butelki i opakowania typu Pack</t>
  </si>
  <si>
    <t>Zestaw witamin rozpuszczalnych w tłuszczach  dla dorosłych</t>
  </si>
  <si>
    <t xml:space="preserve">Zestaw witamin rozpuszczalnych w wodzie </t>
  </si>
  <si>
    <t xml:space="preserve">
op. x 30 tabl. o przedł. uwal.</t>
  </si>
  <si>
    <t>op. x 30 tabl. o przedł. uwal.</t>
  </si>
  <si>
    <t xml:space="preserve">Kapsułki żelatynowe twarde do kapsułkarki ręcznej rozmiar 00 </t>
  </si>
  <si>
    <t>op. x 30 tabl.             o zmod. uwal.</t>
  </si>
  <si>
    <r>
      <t xml:space="preserve">Alphacalcidolum 1 </t>
    </r>
    <r>
      <rPr>
        <sz val="12"/>
        <rFont val="Calibri"/>
        <family val="2"/>
      </rPr>
      <t>µg</t>
    </r>
  </si>
  <si>
    <t>op. x 50 tabl. powl. o przedł.uwal.</t>
  </si>
  <si>
    <t>op. x 50 tabl. powl. o przedł. uwal.</t>
  </si>
  <si>
    <t>Esomeprazole kaps. dojelitowe 20 mg</t>
  </si>
  <si>
    <t>Esomeprazole kaps. dojelitowe 40 mg</t>
  </si>
  <si>
    <t xml:space="preserve">Gąbka lecznicza 9,5x4,8 cm:  Fibrynogen ludzki 5,5 mg i Trombina ludzka 2,0j.m/cm2 </t>
  </si>
  <si>
    <t>op. x 20 tabl.rozp.(nie zamieniać postaci leku)</t>
  </si>
  <si>
    <t>Bismuthi oxidum, Bismuthi subgallas, Acidum boricum, Balsamum peruvianum, Resorcinolum, Zinci oxidum</t>
  </si>
  <si>
    <t xml:space="preserve">Desmopressin acetate 120 µg </t>
  </si>
  <si>
    <t xml:space="preserve">Insulina ludzka zawierająca  30%  insuliny rozpuszczalnej oraz  70%  insuliny izofanowej 300 j.m./3 ml zawiesina do wstrzykiwaczy </t>
  </si>
  <si>
    <t xml:space="preserve">Insulina ludzka zawierająca  40%  insuliny rozpuszczalnej oraz  60%  insuliny izofanowej. 300 j.m./3 ml zawiesina do wstrzykiwaczy </t>
  </si>
  <si>
    <t>Insulina ludzka zawierająca  50%  insuliny rozpuszczalnej oraz  50%  insuliny izofanowej. 300 j.m./3 m</t>
  </si>
  <si>
    <t xml:space="preserve">Dieta wysokobiałkowa, bogatoresztkowa z zawartością 6 rodzajów błonnika (50% rozpuszczalnego, 50% nierozpuszczalnego), kompletna, normokaloryczna (1,04 kcal /ml),oparta na mieszaninie białek (kazeina, serwatka, soja, groch)-5,5g/100ml, zawartość EPA/DHA 50,7 mg / 100 ml, zawierająca tłuszcze: MCT, olej słonecznikowy, rzepakowy, rybi i 6 naturalnych karotenoidów, klinicznie wolna do laktozy, % energii z: białka-21 %,węglowodanów- 43 %, tłuszczów-32 %, błonnika- 4%, o osmolarności 325mOsm/l                                                                                                                                                                                                             </t>
  </si>
  <si>
    <t>Dieta kompletna w płynie dla pacjentów z chorobą nowotworową, polimeryczna, hiperkaloryczna (2,4 kcal/ml), zawartość białka 14,4 g/100 ml, 24% energii z białka, źródłem białka są kazeina i serwatka,do podaży doustnej, bezresztkowa, bezglutenowa,  Dla pacjentów wymagających diety wysokobiałkowej. Różne smaki</t>
  </si>
  <si>
    <t xml:space="preserve">Dieta normokaloryczna (1kcal/ml), zawierająca nukleotydy, kwasy tłuszczowe omega-3 i argininę oraz MCT. Źródłem białka jest kazeina, wolna arginina. Kompletne pod względem odżywczym immunożywienie. Do podawania doustnie lub przez zgłębnik. </t>
  </si>
  <si>
    <t>Dieta wspomagająca leczenie odleżyn i ran, bezresztkowa, hiperkaloryczna ( 1,24 kcal/ml) bezglutenowa, zawierająca 1,52g/100ml argininy przyspieszającej gojenie ran,
zawartość białka 8,8 g /100ml, o niskiej zawartości tłuszczu- 3,5g /100ml, węglowodany 14,2 g/100ml, 28 % energii z białka, 45-46% energii z węglowodanów, 26 % energii z tłuszczy.  Różne smaki</t>
  </si>
  <si>
    <t xml:space="preserve">Dieta wysokobiałkowa, bogatoresztkowa z zawartością 6 rodzajów błonnika (50% rozpuszczalnego, 50% nierozpuszczalnego ), kompletna, normokaloryczna (1,04 kcal /ml),oparta na mieszaninie białek (kazeina, serwatka, soja, groch)-5,5g/100ml, zawartość EPA/DHA 50,7 mg / 100 ml, zawierająca tłuszcze: MCT, olej słonecznikowy, rzepakowy, rybi i 6 naturalnych karotenoidów, klinicznie wolna do laktozy, % energii z: białka-21 %,węglowodanów- 43 %, tłuszczów-32 %, błonnika- 4%, o osmolarności 325mOsm/l. 
</t>
  </si>
  <si>
    <t>Dieta zalecana w leczeniu żywieniowym pacjentów z cukrzycą, kompletna, normokaloryczna (nie mniej niż 1 kcal/1 ml), zawartość białka 4,3g/100ml bogatoresztkowa (6 rodzajów włókien pokarmowych), oparta wyłącznie na białku sojowym, o osmolarności 300 mosmol/l, płyn, 1000 ml. Opakowanie typu Pack 1000 ml</t>
  </si>
  <si>
    <t xml:space="preserve">Kompletna dieta do żywienia dojelitowego. Dla pacjentów w stresie metabolicznym, ze zwiększonym zapotrzebowaniem na białko, 1,28 kcal/ml.  Głównym źrodłem białka jest kazeina, węglowodanów maltodekstryny.Zawartość białka 7,5 g/100 ml  wtym glutamina 1,66 g i arginina 0,28g  Zawierajca błonnik, nie zawierająca laktozy i glutenu. </t>
  </si>
  <si>
    <t>op. x 10 fiol. a 20ml</t>
  </si>
  <si>
    <t xml:space="preserve">op. x 10 fiol. a 20ml </t>
  </si>
  <si>
    <t xml:space="preserve">Preparat żywieniowy kompletny pod względem odżywczym o smaku waniliowym. Dieta o obniżonym współczynniku oddechowym (powyżej 46% energii z tłuszczu) dla pacjentów mechanicznie wentylowanych, dieta normalizująca glikemię: o niskim indeksie glikemicznym, hiperkaloryczna (1,5 kcal/ml), bogatobiałkowa (powyżej 20% energii z białka), oparta na mieszaninie białek sojowego i kazeiny w proporcjach 80:20, zawartość białka 7,7g/100 ml, zawierająca 6 rodzajów błonnika rozpuszczalnego i nierozpuszczalnego (1,5g/100 ml). Zawiera olej rybi, klinicznie wolna od laktozy, bez zawartości fruktozy, o osmolarności 395 mOsmol/l. </t>
  </si>
  <si>
    <t>Zgłębnik Flocare  nosowo-jelitowy Bengmark z końcówką typu ENLock . Zgłębnik nosowo-jelitowy do bezpośredniego żywienia do jelita lub dwunastnicy, bezpieczny, łatwy do założenia, cienki z podziałką umożliwiającą kontrolowanie długości wprowadzanego zgłębnika, z prowadnicą ułatwiającą zakładanie,kontrastujący w promieniach RTG o rozmiarze CH 10/145</t>
  </si>
  <si>
    <t>op. x 15 amp. a 4 ml</t>
  </si>
  <si>
    <t>netto</t>
  </si>
  <si>
    <t>brutto</t>
  </si>
  <si>
    <t>Pakiet 56</t>
  </si>
  <si>
    <t>Alendronic acid 70 mg\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</si>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</sst>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33" borderId="10" xfId="42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42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34" borderId="0" xfId="0" applyFont="1" applyFill="1" applyAlignment="1">
      <alignment wrapText="1"/>
    </xf>
    <xf numFmtId="0" fontId="4" fillId="33" borderId="10" xfId="44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4" fillId="33" borderId="10" xfId="44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3" fontId="4" fillId="33" borderId="10" xfId="42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3" fontId="4" fillId="33" borderId="10" xfId="42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3" fontId="4" fillId="33" borderId="10" xfId="44" applyNumberFormat="1" applyFont="1" applyFill="1" applyBorder="1" applyAlignment="1">
      <alignment wrapText="1"/>
    </xf>
    <xf numFmtId="3" fontId="4" fillId="33" borderId="10" xfId="44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 readingOrder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" fontId="4" fillId="0" borderId="10" xfId="56" applyNumberFormat="1" applyFont="1" applyBorder="1" applyAlignment="1">
      <alignment wrapText="1"/>
      <protection/>
    </xf>
    <xf numFmtId="3" fontId="4" fillId="0" borderId="10" xfId="56" applyNumberFormat="1" applyFont="1" applyBorder="1" applyAlignment="1">
      <alignment horizontal="right" wrapText="1"/>
      <protection/>
    </xf>
    <xf numFmtId="4" fontId="4" fillId="0" borderId="12" xfId="0" applyNumberFormat="1" applyFont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0" xfId="56" applyNumberFormat="1" applyFont="1" applyBorder="1" applyAlignment="1">
      <alignment horizontal="right" wrapText="1"/>
      <protection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5" fillId="33" borderId="13" xfId="0" applyNumberFormat="1" applyFont="1" applyFill="1" applyBorder="1" applyAlignment="1">
      <alignment wrapText="1"/>
    </xf>
    <xf numFmtId="4" fontId="5" fillId="33" borderId="13" xfId="0" applyNumberFormat="1" applyFont="1" applyFill="1" applyBorder="1" applyAlignment="1">
      <alignment wrapText="1"/>
    </xf>
    <xf numFmtId="3" fontId="5" fillId="33" borderId="13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3" fontId="4" fillId="33" borderId="13" xfId="42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4" fillId="35" borderId="13" xfId="0" applyNumberFormat="1" applyFont="1" applyFill="1" applyBorder="1" applyAlignment="1">
      <alignment wrapText="1"/>
    </xf>
    <xf numFmtId="3" fontId="4" fillId="35" borderId="13" xfId="0" applyNumberFormat="1" applyFont="1" applyFill="1" applyBorder="1" applyAlignment="1">
      <alignment horizontal="right" wrapText="1"/>
    </xf>
    <xf numFmtId="4" fontId="4" fillId="35" borderId="13" xfId="0" applyNumberFormat="1" applyFont="1" applyFill="1" applyBorder="1" applyAlignment="1">
      <alignment horizontal="right" wrapText="1"/>
    </xf>
    <xf numFmtId="4" fontId="4" fillId="36" borderId="13" xfId="0" applyNumberFormat="1" applyFont="1" applyFill="1" applyBorder="1" applyAlignment="1">
      <alignment wrapText="1"/>
    </xf>
    <xf numFmtId="3" fontId="4" fillId="36" borderId="13" xfId="0" applyNumberFormat="1" applyFont="1" applyFill="1" applyBorder="1" applyAlignment="1">
      <alignment horizontal="right" wrapText="1"/>
    </xf>
    <xf numFmtId="4" fontId="4" fillId="36" borderId="13" xfId="0" applyNumberFormat="1" applyFont="1" applyFill="1" applyBorder="1" applyAlignment="1">
      <alignment horizontal="right" wrapText="1"/>
    </xf>
    <xf numFmtId="4" fontId="4" fillId="0" borderId="13" xfId="56" applyNumberFormat="1" applyFont="1" applyBorder="1" applyAlignment="1">
      <alignment wrapText="1"/>
      <protection/>
    </xf>
    <xf numFmtId="3" fontId="4" fillId="0" borderId="13" xfId="56" applyNumberFormat="1" applyFont="1" applyBorder="1" applyAlignment="1">
      <alignment horizontal="right" wrapText="1"/>
      <protection/>
    </xf>
    <xf numFmtId="4" fontId="4" fillId="0" borderId="13" xfId="55" applyNumberFormat="1" applyFont="1" applyBorder="1" applyAlignment="1">
      <alignment horizontal="right" wrapText="1"/>
      <protection/>
    </xf>
    <xf numFmtId="4" fontId="5" fillId="0" borderId="13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4" fontId="4" fillId="34" borderId="13" xfId="0" applyNumberFormat="1" applyFont="1" applyFill="1" applyBorder="1" applyAlignment="1">
      <alignment wrapText="1"/>
    </xf>
    <xf numFmtId="3" fontId="4" fillId="34" borderId="13" xfId="0" applyNumberFormat="1" applyFont="1" applyFill="1" applyBorder="1" applyAlignment="1">
      <alignment horizontal="right" wrapText="1"/>
    </xf>
    <xf numFmtId="4" fontId="4" fillId="34" borderId="13" xfId="0" applyNumberFormat="1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wrapText="1"/>
    </xf>
    <xf numFmtId="4" fontId="4" fillId="0" borderId="13" xfId="56" applyNumberFormat="1" applyFont="1" applyBorder="1" applyAlignment="1">
      <alignment horizontal="right" wrapText="1"/>
      <protection/>
    </xf>
    <xf numFmtId="4" fontId="4" fillId="0" borderId="13" xfId="0" applyNumberFormat="1" applyFont="1" applyBorder="1" applyAlignment="1">
      <alignment vertical="center" wrapText="1" readingOrder="1"/>
    </xf>
    <xf numFmtId="4" fontId="4" fillId="0" borderId="13" xfId="0" applyNumberFormat="1" applyFont="1" applyBorder="1" applyAlignment="1">
      <alignment wrapText="1" readingOrder="1"/>
    </xf>
    <xf numFmtId="3" fontId="4" fillId="0" borderId="13" xfId="0" applyNumberFormat="1" applyFont="1" applyBorder="1" applyAlignment="1">
      <alignment horizontal="right" wrapText="1" readingOrder="1"/>
    </xf>
    <xf numFmtId="4" fontId="4" fillId="0" borderId="13" xfId="0" applyNumberFormat="1" applyFont="1" applyBorder="1" applyAlignment="1">
      <alignment horizontal="right" wrapText="1" readingOrder="1"/>
    </xf>
    <xf numFmtId="4" fontId="4" fillId="0" borderId="13" xfId="46" applyNumberFormat="1" applyFont="1" applyBorder="1" applyAlignment="1">
      <alignment wrapText="1"/>
    </xf>
    <xf numFmtId="3" fontId="4" fillId="0" borderId="10" xfId="42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center" wrapText="1"/>
    </xf>
    <xf numFmtId="3" fontId="5" fillId="0" borderId="10" xfId="42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3" fontId="4" fillId="34" borderId="10" xfId="0" applyNumberFormat="1" applyFont="1" applyFill="1" applyBorder="1" applyAlignment="1">
      <alignment wrapText="1"/>
    </xf>
    <xf numFmtId="4" fontId="4" fillId="37" borderId="10" xfId="0" applyNumberFormat="1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4" fontId="4" fillId="37" borderId="10" xfId="0" applyNumberFormat="1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horizontal="right" wrapText="1"/>
    </xf>
    <xf numFmtId="4" fontId="4" fillId="34" borderId="10" xfId="57" applyNumberFormat="1" applyFont="1" applyFill="1" applyBorder="1" applyAlignment="1">
      <alignment wrapText="1"/>
      <protection/>
    </xf>
    <xf numFmtId="3" fontId="4" fillId="34" borderId="10" xfId="57" applyNumberFormat="1" applyFont="1" applyFill="1" applyBorder="1" applyAlignment="1">
      <alignment horizontal="right" wrapText="1"/>
      <protection/>
    </xf>
    <xf numFmtId="4" fontId="4" fillId="0" borderId="10" xfId="57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3" fontId="4" fillId="38" borderId="10" xfId="45" applyNumberFormat="1" applyFont="1" applyFill="1" applyBorder="1" applyAlignment="1">
      <alignment horizontal="left" vertical="center" wrapText="1"/>
    </xf>
    <xf numFmtId="4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 vertical="center" wrapText="1"/>
    </xf>
    <xf numFmtId="0" fontId="4" fillId="38" borderId="10" xfId="44" applyNumberFormat="1" applyFont="1" applyFill="1" applyBorder="1" applyAlignment="1">
      <alignment horizontal="left" vertical="center" wrapText="1"/>
    </xf>
    <xf numFmtId="0" fontId="4" fillId="0" borderId="10" xfId="44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5" fillId="0" borderId="10" xfId="44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wrapText="1"/>
    </xf>
    <xf numFmtId="2" fontId="5" fillId="34" borderId="10" xfId="0" applyNumberFormat="1" applyFont="1" applyFill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3" fontId="4" fillId="36" borderId="13" xfId="0" applyNumberFormat="1" applyFont="1" applyFill="1" applyBorder="1" applyAlignment="1">
      <alignment wrapText="1"/>
    </xf>
    <xf numFmtId="3" fontId="4" fillId="39" borderId="13" xfId="0" applyNumberFormat="1" applyFont="1" applyFill="1" applyBorder="1" applyAlignment="1">
      <alignment wrapText="1"/>
    </xf>
    <xf numFmtId="4" fontId="4" fillId="39" borderId="13" xfId="0" applyNumberFormat="1" applyFont="1" applyFill="1" applyBorder="1" applyAlignment="1">
      <alignment wrapText="1"/>
    </xf>
    <xf numFmtId="3" fontId="4" fillId="39" borderId="13" xfId="0" applyNumberFormat="1" applyFont="1" applyFill="1" applyBorder="1" applyAlignment="1">
      <alignment horizontal="right" wrapText="1"/>
    </xf>
    <xf numFmtId="4" fontId="4" fillId="39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37" borderId="0" xfId="0" applyFont="1" applyFill="1" applyAlignment="1">
      <alignment wrapText="1"/>
    </xf>
    <xf numFmtId="0" fontId="4" fillId="40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4" fillId="33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0" fontId="4" fillId="38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4" fillId="0" borderId="19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left" wrapText="1"/>
    </xf>
    <xf numFmtId="4" fontId="31" fillId="0" borderId="10" xfId="0" applyNumberFormat="1" applyFont="1" applyBorder="1" applyAlignment="1">
      <alignment wrapText="1"/>
    </xf>
    <xf numFmtId="4" fontId="31" fillId="0" borderId="13" xfId="0" applyNumberFormat="1" applyFont="1" applyBorder="1" applyAlignment="1">
      <alignment wrapText="1"/>
    </xf>
    <xf numFmtId="4" fontId="31" fillId="0" borderId="10" xfId="0" applyNumberFormat="1" applyFont="1" applyBorder="1" applyAlignment="1">
      <alignment vertical="center" wrapText="1"/>
    </xf>
    <xf numFmtId="4" fontId="31" fillId="34" borderId="10" xfId="0" applyNumberFormat="1" applyFont="1" applyFill="1" applyBorder="1" applyAlignment="1">
      <alignment wrapText="1"/>
    </xf>
    <xf numFmtId="4" fontId="31" fillId="34" borderId="10" xfId="57" applyNumberFormat="1" applyFont="1" applyFill="1" applyBorder="1" applyAlignment="1">
      <alignment wrapText="1"/>
      <protection/>
    </xf>
    <xf numFmtId="4" fontId="31" fillId="37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left" wrapText="1"/>
    </xf>
    <xf numFmtId="4" fontId="31" fillId="36" borderId="13" xfId="0" applyNumberFormat="1" applyFont="1" applyFill="1" applyBorder="1" applyAlignment="1">
      <alignment wrapText="1"/>
    </xf>
    <xf numFmtId="4" fontId="31" fillId="0" borderId="13" xfId="56" applyNumberFormat="1" applyFont="1" applyBorder="1" applyAlignment="1">
      <alignment wrapText="1"/>
      <protection/>
    </xf>
    <xf numFmtId="4" fontId="32" fillId="0" borderId="0" xfId="0" applyNumberFormat="1" applyFont="1" applyAlignment="1">
      <alignment wrapText="1"/>
    </xf>
    <xf numFmtId="4" fontId="31" fillId="37" borderId="10" xfId="0" applyNumberFormat="1" applyFont="1" applyFill="1" applyBorder="1" applyAlignment="1">
      <alignment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_Arkusz1" xfId="56"/>
    <cellStyle name="Normalny_Arkusz1 2" xfId="57"/>
    <cellStyle name="Obliczenia" xfId="58"/>
    <cellStyle name="Followed Hyperlink" xfId="59"/>
    <cellStyle name="Percent" xfId="60"/>
    <cellStyle name="Procentowy 2" xfId="61"/>
    <cellStyle name="Styl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tabSelected="1" view="pageLayout" zoomScaleNormal="75" workbookViewId="0" topLeftCell="A905">
      <selection activeCell="B899" sqref="B899"/>
    </sheetView>
  </sheetViews>
  <sheetFormatPr defaultColWidth="8.8515625" defaultRowHeight="12.75"/>
  <cols>
    <col min="1" max="1" width="4.421875" style="62" customWidth="1"/>
    <col min="2" max="2" width="31.421875" style="63" customWidth="1"/>
    <col min="3" max="3" width="13.7109375" style="63" customWidth="1"/>
    <col min="4" max="4" width="7.28125" style="63" customWidth="1"/>
    <col min="5" max="5" width="12.57421875" style="63" customWidth="1"/>
    <col min="6" max="6" width="8.140625" style="64" customWidth="1"/>
    <col min="7" max="7" width="9.00390625" style="49" customWidth="1"/>
    <col min="8" max="8" width="13.421875" style="49" customWidth="1"/>
    <col min="9" max="9" width="11.00390625" style="49" customWidth="1"/>
    <col min="10" max="10" width="8.8515625" style="49" customWidth="1"/>
    <col min="11" max="11" width="15.28125" style="49" customWidth="1"/>
    <col min="12" max="13" width="8.8515625" style="12" customWidth="1"/>
    <col min="14" max="14" width="12.8515625" style="12" bestFit="1" customWidth="1"/>
    <col min="15" max="16384" width="8.8515625" style="12" customWidth="1"/>
  </cols>
  <sheetData>
    <row r="1" ht="18.75">
      <c r="B1" s="169" t="s">
        <v>1022</v>
      </c>
    </row>
    <row r="2" spans="1:11" ht="15.75">
      <c r="A2" s="25"/>
      <c r="B2" s="26" t="s">
        <v>0</v>
      </c>
      <c r="C2" s="27"/>
      <c r="D2" s="27"/>
      <c r="E2" s="27"/>
      <c r="F2" s="28"/>
      <c r="G2" s="29"/>
      <c r="H2" s="29"/>
      <c r="I2" s="29"/>
      <c r="J2" s="29"/>
      <c r="K2" s="29"/>
    </row>
    <row r="3" spans="1:11" ht="31.5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2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</row>
    <row r="4" spans="1:11" ht="31.5">
      <c r="A4" s="34">
        <v>1</v>
      </c>
      <c r="B4" s="35" t="s">
        <v>913</v>
      </c>
      <c r="C4" s="35"/>
      <c r="D4" s="35"/>
      <c r="E4" s="35" t="s">
        <v>914</v>
      </c>
      <c r="F4" s="36">
        <v>40</v>
      </c>
      <c r="G4" s="37"/>
      <c r="H4" s="37">
        <f>F4*G4</f>
        <v>0</v>
      </c>
      <c r="I4" s="37">
        <f>G4*0.08</f>
        <v>0</v>
      </c>
      <c r="J4" s="37">
        <f>G4*1.08</f>
        <v>0</v>
      </c>
      <c r="K4" s="37">
        <f>F4*J4</f>
        <v>0</v>
      </c>
    </row>
    <row r="5" spans="1:14" ht="15.75">
      <c r="A5" s="38"/>
      <c r="B5" s="24" t="s">
        <v>14</v>
      </c>
      <c r="C5" s="24"/>
      <c r="D5" s="24"/>
      <c r="E5" s="24"/>
      <c r="F5" s="39"/>
      <c r="G5" s="40"/>
      <c r="H5" s="40">
        <f>SUM(H4)</f>
        <v>0</v>
      </c>
      <c r="I5" s="40"/>
      <c r="J5" s="37"/>
      <c r="K5" s="40">
        <f>SUM(K4)</f>
        <v>0</v>
      </c>
      <c r="N5" s="63"/>
    </row>
    <row r="6" spans="1:11" ht="15.75">
      <c r="A6" s="38"/>
      <c r="B6" s="24"/>
      <c r="C6" s="24"/>
      <c r="D6" s="24"/>
      <c r="E6" s="24"/>
      <c r="F6" s="39"/>
      <c r="G6" s="40"/>
      <c r="H6" s="40"/>
      <c r="I6" s="40"/>
      <c r="J6" s="37"/>
      <c r="K6" s="41"/>
    </row>
    <row r="7" spans="1:11" ht="15.75">
      <c r="A7" s="42"/>
      <c r="B7" s="26" t="s">
        <v>760</v>
      </c>
      <c r="C7" s="27"/>
      <c r="D7" s="27"/>
      <c r="E7" s="27"/>
      <c r="F7" s="28"/>
      <c r="G7" s="29"/>
      <c r="H7" s="29"/>
      <c r="I7" s="29"/>
      <c r="J7" s="29"/>
      <c r="K7" s="150"/>
    </row>
    <row r="8" spans="1:11" ht="31.5">
      <c r="A8" s="43" t="s">
        <v>1</v>
      </c>
      <c r="B8" s="31" t="s">
        <v>2</v>
      </c>
      <c r="C8" s="31" t="s">
        <v>3</v>
      </c>
      <c r="D8" s="31" t="s">
        <v>4</v>
      </c>
      <c r="E8" s="31" t="s">
        <v>5</v>
      </c>
      <c r="F8" s="32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3" t="s">
        <v>11</v>
      </c>
    </row>
    <row r="9" spans="1:11" ht="31.5">
      <c r="A9" s="34">
        <v>1</v>
      </c>
      <c r="B9" s="35" t="s">
        <v>13</v>
      </c>
      <c r="C9" s="35"/>
      <c r="D9" s="35"/>
      <c r="E9" s="160" t="s">
        <v>12</v>
      </c>
      <c r="F9" s="36">
        <v>300</v>
      </c>
      <c r="G9" s="37"/>
      <c r="H9" s="37">
        <f>F9*G9</f>
        <v>0</v>
      </c>
      <c r="I9" s="37">
        <f>G9*8%</f>
        <v>0</v>
      </c>
      <c r="J9" s="37">
        <f>G9*1.08</f>
        <v>0</v>
      </c>
      <c r="K9" s="37">
        <f>F9*J9</f>
        <v>0</v>
      </c>
    </row>
    <row r="10" spans="1:11" ht="15.75">
      <c r="A10" s="38"/>
      <c r="B10" s="44" t="s">
        <v>14</v>
      </c>
      <c r="C10" s="24"/>
      <c r="D10" s="24"/>
      <c r="E10" s="24"/>
      <c r="F10" s="39"/>
      <c r="G10" s="40"/>
      <c r="H10" s="40">
        <f>SUM(H9)</f>
        <v>0</v>
      </c>
      <c r="I10" s="40"/>
      <c r="J10" s="40"/>
      <c r="K10" s="40">
        <f>SUM(K9)</f>
        <v>0</v>
      </c>
    </row>
    <row r="11" spans="1:11" ht="15.75">
      <c r="A11" s="45"/>
      <c r="B11" s="46"/>
      <c r="C11" s="46"/>
      <c r="D11" s="46"/>
      <c r="E11" s="46"/>
      <c r="F11" s="47"/>
      <c r="G11" s="48"/>
      <c r="H11" s="48"/>
      <c r="I11" s="48"/>
      <c r="K11" s="48"/>
    </row>
    <row r="12" spans="1:11" ht="15.75">
      <c r="A12" s="25"/>
      <c r="B12" s="26" t="s">
        <v>15</v>
      </c>
      <c r="C12" s="27"/>
      <c r="D12" s="27"/>
      <c r="E12" s="27"/>
      <c r="F12" s="28"/>
      <c r="G12" s="29"/>
      <c r="H12" s="29"/>
      <c r="I12" s="29"/>
      <c r="J12" s="29"/>
      <c r="K12" s="29"/>
    </row>
    <row r="13" spans="1:11" ht="31.5">
      <c r="A13" s="30" t="s">
        <v>1</v>
      </c>
      <c r="B13" s="31" t="s">
        <v>2</v>
      </c>
      <c r="C13" s="31" t="s">
        <v>3</v>
      </c>
      <c r="D13" s="31" t="s">
        <v>4</v>
      </c>
      <c r="E13" s="31" t="s">
        <v>5</v>
      </c>
      <c r="F13" s="32" t="s">
        <v>6</v>
      </c>
      <c r="G13" s="33" t="s">
        <v>7</v>
      </c>
      <c r="H13" s="33" t="s">
        <v>8</v>
      </c>
      <c r="I13" s="33" t="s">
        <v>9</v>
      </c>
      <c r="J13" s="33" t="s">
        <v>10</v>
      </c>
      <c r="K13" s="33" t="s">
        <v>11</v>
      </c>
    </row>
    <row r="14" spans="1:11" ht="26.25">
      <c r="A14" s="34">
        <v>1</v>
      </c>
      <c r="B14" s="35" t="s">
        <v>200</v>
      </c>
      <c r="C14" s="35"/>
      <c r="D14" s="35"/>
      <c r="E14" s="160" t="s">
        <v>808</v>
      </c>
      <c r="F14" s="36">
        <v>500</v>
      </c>
      <c r="G14" s="37"/>
      <c r="H14" s="40">
        <f>G14*F14</f>
        <v>0</v>
      </c>
      <c r="I14" s="37">
        <f>G14*0.08</f>
        <v>0</v>
      </c>
      <c r="J14" s="37">
        <f>G14*1.08</f>
        <v>0</v>
      </c>
      <c r="K14" s="40">
        <f>J14*F14</f>
        <v>0</v>
      </c>
    </row>
    <row r="15" spans="1:11" ht="15.75">
      <c r="A15" s="34"/>
      <c r="B15" s="35"/>
      <c r="C15" s="35"/>
      <c r="D15" s="35"/>
      <c r="E15" s="35"/>
      <c r="F15" s="36"/>
      <c r="G15" s="37"/>
      <c r="H15" s="37"/>
      <c r="I15" s="37"/>
      <c r="J15" s="37"/>
      <c r="K15" s="37"/>
    </row>
    <row r="17" spans="1:11" ht="15.75">
      <c r="A17" s="50"/>
      <c r="B17" s="51" t="s">
        <v>21</v>
      </c>
      <c r="C17" s="27"/>
      <c r="D17" s="27"/>
      <c r="E17" s="27"/>
      <c r="F17" s="28"/>
      <c r="G17" s="29"/>
      <c r="H17" s="29"/>
      <c r="I17" s="29"/>
      <c r="J17" s="29"/>
      <c r="K17" s="29"/>
    </row>
    <row r="18" spans="1:11" ht="31.5">
      <c r="A18" s="30" t="s">
        <v>1</v>
      </c>
      <c r="B18" s="31" t="s">
        <v>2</v>
      </c>
      <c r="C18" s="31" t="s">
        <v>3</v>
      </c>
      <c r="D18" s="31" t="s">
        <v>4</v>
      </c>
      <c r="E18" s="31" t="s">
        <v>5</v>
      </c>
      <c r="F18" s="32" t="s">
        <v>6</v>
      </c>
      <c r="G18" s="33" t="s">
        <v>7</v>
      </c>
      <c r="H18" s="33" t="s">
        <v>8</v>
      </c>
      <c r="I18" s="33" t="s">
        <v>9</v>
      </c>
      <c r="J18" s="33" t="s">
        <v>10</v>
      </c>
      <c r="K18" s="33" t="s">
        <v>11</v>
      </c>
    </row>
    <row r="19" spans="1:11" ht="31.5">
      <c r="A19" s="34">
        <v>1</v>
      </c>
      <c r="B19" s="35" t="s">
        <v>16</v>
      </c>
      <c r="C19" s="35"/>
      <c r="D19" s="35"/>
      <c r="E19" s="160" t="s">
        <v>17</v>
      </c>
      <c r="F19" s="36">
        <v>15</v>
      </c>
      <c r="G19" s="37"/>
      <c r="H19" s="37">
        <f>(F19*G19)</f>
        <v>0</v>
      </c>
      <c r="I19" s="37">
        <f>G19*0.08</f>
        <v>0</v>
      </c>
      <c r="J19" s="37">
        <f>G19*1.08</f>
        <v>0</v>
      </c>
      <c r="K19" s="37">
        <f>F19*J19</f>
        <v>0</v>
      </c>
    </row>
    <row r="20" spans="1:11" ht="15.75">
      <c r="A20" s="34">
        <v>2</v>
      </c>
      <c r="B20" s="35" t="s">
        <v>18</v>
      </c>
      <c r="C20" s="35"/>
      <c r="D20" s="35"/>
      <c r="E20" s="160" t="s">
        <v>19</v>
      </c>
      <c r="F20" s="36">
        <v>40</v>
      </c>
      <c r="G20" s="37"/>
      <c r="H20" s="37">
        <f>(F20*G20)</f>
        <v>0</v>
      </c>
      <c r="I20" s="37">
        <f>G20*0.08</f>
        <v>0</v>
      </c>
      <c r="J20" s="37">
        <f>G20*1.08</f>
        <v>0</v>
      </c>
      <c r="K20" s="37">
        <f>F20*J20</f>
        <v>0</v>
      </c>
    </row>
    <row r="21" spans="1:11" ht="51.75">
      <c r="A21" s="34">
        <v>3</v>
      </c>
      <c r="B21" s="35" t="s">
        <v>915</v>
      </c>
      <c r="C21" s="35"/>
      <c r="D21" s="35"/>
      <c r="E21" s="160" t="s">
        <v>20</v>
      </c>
      <c r="F21" s="36">
        <v>30</v>
      </c>
      <c r="G21" s="37"/>
      <c r="H21" s="37">
        <f>(F21*G21)</f>
        <v>0</v>
      </c>
      <c r="I21" s="37">
        <f>G21*0.08</f>
        <v>0</v>
      </c>
      <c r="J21" s="37">
        <f>G21*1.08</f>
        <v>0</v>
      </c>
      <c r="K21" s="37">
        <f>F21*J21</f>
        <v>0</v>
      </c>
    </row>
    <row r="22" spans="1:11" ht="15.75">
      <c r="A22" s="38"/>
      <c r="B22" s="24" t="s">
        <v>14</v>
      </c>
      <c r="C22" s="24"/>
      <c r="D22" s="24"/>
      <c r="E22" s="24"/>
      <c r="F22" s="39"/>
      <c r="G22" s="40"/>
      <c r="H22" s="40">
        <f>SUM(H19:H21)</f>
        <v>0</v>
      </c>
      <c r="I22" s="40"/>
      <c r="J22" s="37"/>
      <c r="K22" s="40">
        <f>SUM(K19:K21)</f>
        <v>0</v>
      </c>
    </row>
    <row r="23" spans="1:11" ht="15.75">
      <c r="A23" s="45"/>
      <c r="B23" s="46"/>
      <c r="C23" s="46"/>
      <c r="D23" s="46"/>
      <c r="E23" s="46"/>
      <c r="F23" s="47"/>
      <c r="G23" s="48"/>
      <c r="H23" s="48"/>
      <c r="I23" s="48"/>
      <c r="K23" s="48"/>
    </row>
    <row r="24" spans="1:11" ht="15.75">
      <c r="A24" s="52"/>
      <c r="B24" s="51" t="s">
        <v>24</v>
      </c>
      <c r="C24" s="51"/>
      <c r="D24" s="51"/>
      <c r="E24" s="51"/>
      <c r="F24" s="53"/>
      <c r="G24" s="54"/>
      <c r="H24" s="54"/>
      <c r="I24" s="54"/>
      <c r="J24" s="29"/>
      <c r="K24" s="54"/>
    </row>
    <row r="25" spans="1:11" s="144" customFormat="1" ht="31.5">
      <c r="A25" s="30" t="s">
        <v>1</v>
      </c>
      <c r="B25" s="31" t="s">
        <v>2</v>
      </c>
      <c r="C25" s="31" t="s">
        <v>3</v>
      </c>
      <c r="D25" s="31" t="s">
        <v>4</v>
      </c>
      <c r="E25" s="31" t="s">
        <v>5</v>
      </c>
      <c r="F25" s="32" t="s">
        <v>6</v>
      </c>
      <c r="G25" s="33" t="s">
        <v>7</v>
      </c>
      <c r="H25" s="33" t="s">
        <v>8</v>
      </c>
      <c r="I25" s="33" t="s">
        <v>9</v>
      </c>
      <c r="J25" s="33" t="s">
        <v>10</v>
      </c>
      <c r="K25" s="33" t="s">
        <v>11</v>
      </c>
    </row>
    <row r="26" spans="1:11" ht="15.75">
      <c r="A26" s="34">
        <v>1</v>
      </c>
      <c r="B26" s="35" t="s">
        <v>22</v>
      </c>
      <c r="C26" s="35"/>
      <c r="D26" s="35"/>
      <c r="E26" s="160" t="s">
        <v>23</v>
      </c>
      <c r="F26" s="36">
        <v>200</v>
      </c>
      <c r="G26" s="37"/>
      <c r="H26" s="37">
        <f>(F26*G26)</f>
        <v>0</v>
      </c>
      <c r="I26" s="37">
        <f>G26*0.08</f>
        <v>0</v>
      </c>
      <c r="J26" s="37">
        <f>G26*1.08</f>
        <v>0</v>
      </c>
      <c r="K26" s="37">
        <f>J26*F26</f>
        <v>0</v>
      </c>
    </row>
    <row r="27" spans="1:11" ht="15.75">
      <c r="A27" s="38"/>
      <c r="B27" s="24" t="s">
        <v>14</v>
      </c>
      <c r="C27" s="24"/>
      <c r="D27" s="24"/>
      <c r="E27" s="24"/>
      <c r="F27" s="39"/>
      <c r="G27" s="40"/>
      <c r="H27" s="40">
        <f>SUM(H24:H26)</f>
        <v>0</v>
      </c>
      <c r="I27" s="40"/>
      <c r="J27" s="37"/>
      <c r="K27" s="40">
        <v>898.56</v>
      </c>
    </row>
    <row r="28" spans="1:11" ht="15.75">
      <c r="A28" s="45"/>
      <c r="B28" s="46"/>
      <c r="C28" s="46"/>
      <c r="D28" s="46"/>
      <c r="E28" s="46"/>
      <c r="F28" s="47"/>
      <c r="G28" s="48"/>
      <c r="H28" s="48"/>
      <c r="I28" s="48"/>
      <c r="K28" s="48"/>
    </row>
    <row r="29" spans="1:11" ht="15.75">
      <c r="A29" s="50"/>
      <c r="B29" s="51" t="s">
        <v>761</v>
      </c>
      <c r="C29" s="27"/>
      <c r="D29" s="27"/>
      <c r="E29" s="27"/>
      <c r="F29" s="28"/>
      <c r="G29" s="29"/>
      <c r="H29" s="29"/>
      <c r="I29" s="29"/>
      <c r="J29" s="29"/>
      <c r="K29" s="29"/>
    </row>
    <row r="30" spans="1:11" ht="31.5">
      <c r="A30" s="30" t="s">
        <v>1</v>
      </c>
      <c r="B30" s="31" t="s">
        <v>2</v>
      </c>
      <c r="C30" s="31" t="s">
        <v>3</v>
      </c>
      <c r="D30" s="31" t="s">
        <v>4</v>
      </c>
      <c r="E30" s="31" t="s">
        <v>5</v>
      </c>
      <c r="F30" s="32" t="s">
        <v>6</v>
      </c>
      <c r="G30" s="33" t="s">
        <v>7</v>
      </c>
      <c r="H30" s="33" t="s">
        <v>8</v>
      </c>
      <c r="I30" s="33" t="s">
        <v>9</v>
      </c>
      <c r="J30" s="33" t="s">
        <v>10</v>
      </c>
      <c r="K30" s="33" t="s">
        <v>11</v>
      </c>
    </row>
    <row r="31" spans="1:11" ht="31.5">
      <c r="A31" s="34">
        <v>1</v>
      </c>
      <c r="B31" s="55" t="s">
        <v>860</v>
      </c>
      <c r="C31" s="55"/>
      <c r="D31" s="55"/>
      <c r="E31" s="55" t="s">
        <v>25</v>
      </c>
      <c r="F31" s="56">
        <v>20</v>
      </c>
      <c r="G31" s="37"/>
      <c r="H31" s="37">
        <f>G31*F31</f>
        <v>0</v>
      </c>
      <c r="I31" s="37">
        <f>G31*0.08</f>
        <v>0</v>
      </c>
      <c r="J31" s="37">
        <f>G31*1.08</f>
        <v>0</v>
      </c>
      <c r="K31" s="37">
        <f>J31*F31</f>
        <v>0</v>
      </c>
    </row>
    <row r="32" spans="1:11" ht="31.5">
      <c r="A32" s="34">
        <v>2</v>
      </c>
      <c r="B32" s="35" t="s">
        <v>861</v>
      </c>
      <c r="C32" s="35"/>
      <c r="D32" s="35"/>
      <c r="E32" s="35" t="s">
        <v>26</v>
      </c>
      <c r="F32" s="36">
        <v>5</v>
      </c>
      <c r="G32" s="37"/>
      <c r="H32" s="37">
        <f>G32*F32</f>
        <v>0</v>
      </c>
      <c r="I32" s="37">
        <f>G32*0.08</f>
        <v>0</v>
      </c>
      <c r="J32" s="37">
        <f>G32*1.08</f>
        <v>0</v>
      </c>
      <c r="K32" s="37">
        <f>J32*F32</f>
        <v>0</v>
      </c>
    </row>
    <row r="33" spans="1:11" ht="31.5">
      <c r="A33" s="34">
        <v>3</v>
      </c>
      <c r="B33" s="35" t="s">
        <v>862</v>
      </c>
      <c r="C33" s="35"/>
      <c r="D33" s="35"/>
      <c r="E33" s="35" t="s">
        <v>25</v>
      </c>
      <c r="F33" s="36">
        <v>5</v>
      </c>
      <c r="G33" s="37"/>
      <c r="H33" s="37">
        <f>G33*F33</f>
        <v>0</v>
      </c>
      <c r="I33" s="37">
        <f>G33*0.08</f>
        <v>0</v>
      </c>
      <c r="J33" s="37">
        <f>G33*1.08</f>
        <v>0</v>
      </c>
      <c r="K33" s="37">
        <f>J33*F33</f>
        <v>0</v>
      </c>
    </row>
    <row r="34" spans="1:11" ht="15.75">
      <c r="A34" s="38"/>
      <c r="B34" s="24" t="s">
        <v>14</v>
      </c>
      <c r="C34" s="24"/>
      <c r="D34" s="24"/>
      <c r="E34" s="24"/>
      <c r="F34" s="39"/>
      <c r="G34" s="40"/>
      <c r="H34" s="40">
        <f>SUM(H31:H33)</f>
        <v>0</v>
      </c>
      <c r="I34" s="40"/>
      <c r="J34" s="37"/>
      <c r="K34" s="40">
        <f>SUM(K31:K33)</f>
        <v>0</v>
      </c>
    </row>
    <row r="35" spans="1:11" ht="15.75">
      <c r="A35" s="45"/>
      <c r="B35" s="46"/>
      <c r="C35" s="46"/>
      <c r="D35" s="46"/>
      <c r="E35" s="46"/>
      <c r="F35" s="47"/>
      <c r="G35" s="48"/>
      <c r="H35" s="48"/>
      <c r="I35" s="48"/>
      <c r="K35" s="48"/>
    </row>
    <row r="36" spans="1:11" ht="15.75">
      <c r="A36" s="52"/>
      <c r="B36" s="51" t="s">
        <v>27</v>
      </c>
      <c r="C36" s="51"/>
      <c r="D36" s="51"/>
      <c r="E36" s="51"/>
      <c r="F36" s="53"/>
      <c r="G36" s="54"/>
      <c r="H36" s="54"/>
      <c r="I36" s="54"/>
      <c r="J36" s="29"/>
      <c r="K36" s="54"/>
    </row>
    <row r="37" spans="1:11" ht="31.5">
      <c r="A37" s="30" t="s">
        <v>1</v>
      </c>
      <c r="B37" s="31" t="s">
        <v>2</v>
      </c>
      <c r="C37" s="31" t="s">
        <v>3</v>
      </c>
      <c r="D37" s="31" t="s">
        <v>4</v>
      </c>
      <c r="E37" s="31" t="s">
        <v>5</v>
      </c>
      <c r="F37" s="32" t="s">
        <v>6</v>
      </c>
      <c r="G37" s="33" t="s">
        <v>7</v>
      </c>
      <c r="H37" s="33" t="s">
        <v>8</v>
      </c>
      <c r="I37" s="33" t="s">
        <v>9</v>
      </c>
      <c r="J37" s="33" t="s">
        <v>10</v>
      </c>
      <c r="K37" s="33" t="s">
        <v>11</v>
      </c>
    </row>
    <row r="38" spans="1:11" ht="31.5">
      <c r="A38" s="34">
        <v>1</v>
      </c>
      <c r="B38" s="35" t="s">
        <v>28</v>
      </c>
      <c r="C38" s="35"/>
      <c r="D38" s="35"/>
      <c r="E38" s="35" t="s">
        <v>29</v>
      </c>
      <c r="F38" s="36">
        <v>4</v>
      </c>
      <c r="G38" s="37"/>
      <c r="H38" s="37">
        <f>G38*F38</f>
        <v>0</v>
      </c>
      <c r="I38" s="37">
        <f>H38*0.08</f>
        <v>0</v>
      </c>
      <c r="J38" s="37">
        <f>G38*1.08</f>
        <v>0</v>
      </c>
      <c r="K38" s="37">
        <f>J38*F38</f>
        <v>0</v>
      </c>
    </row>
    <row r="39" spans="1:11" ht="31.5">
      <c r="A39" s="34">
        <v>2</v>
      </c>
      <c r="B39" s="35" t="s">
        <v>30</v>
      </c>
      <c r="C39" s="35"/>
      <c r="D39" s="35"/>
      <c r="E39" s="35" t="s">
        <v>29</v>
      </c>
      <c r="F39" s="36">
        <v>4</v>
      </c>
      <c r="G39" s="37"/>
      <c r="H39" s="37">
        <f>G39*F39</f>
        <v>0</v>
      </c>
      <c r="I39" s="37">
        <f>H39*0.08</f>
        <v>0</v>
      </c>
      <c r="J39" s="37">
        <f>G39*1.08</f>
        <v>0</v>
      </c>
      <c r="K39" s="37">
        <f>J39*F39</f>
        <v>0</v>
      </c>
    </row>
    <row r="40" spans="1:11" ht="31.5">
      <c r="A40" s="34">
        <v>3</v>
      </c>
      <c r="B40" s="35" t="s">
        <v>31</v>
      </c>
      <c r="C40" s="35"/>
      <c r="D40" s="35"/>
      <c r="E40" s="35" t="s">
        <v>29</v>
      </c>
      <c r="F40" s="36">
        <v>4</v>
      </c>
      <c r="G40" s="37"/>
      <c r="H40" s="37">
        <f>G40*F40</f>
        <v>0</v>
      </c>
      <c r="I40" s="37">
        <f>H40*0.08</f>
        <v>0</v>
      </c>
      <c r="J40" s="37">
        <f>G40*1.08</f>
        <v>0</v>
      </c>
      <c r="K40" s="37">
        <f>J40*F40</f>
        <v>0</v>
      </c>
    </row>
    <row r="41" spans="1:11" ht="15.75">
      <c r="A41" s="38"/>
      <c r="B41" s="24" t="s">
        <v>14</v>
      </c>
      <c r="C41" s="24"/>
      <c r="D41" s="24"/>
      <c r="E41" s="24"/>
      <c r="F41" s="39"/>
      <c r="G41" s="40"/>
      <c r="H41" s="40">
        <f>SUM(H38:H40)</f>
        <v>0</v>
      </c>
      <c r="I41" s="40">
        <f>SUM(I38:I40)</f>
        <v>0</v>
      </c>
      <c r="J41" s="37"/>
      <c r="K41" s="40">
        <f>SUM(K38:K40)</f>
        <v>0</v>
      </c>
    </row>
    <row r="43" spans="1:11" ht="15.75">
      <c r="A43" s="50"/>
      <c r="B43" s="51" t="s">
        <v>32</v>
      </c>
      <c r="C43" s="27"/>
      <c r="D43" s="27"/>
      <c r="E43" s="27"/>
      <c r="F43" s="28"/>
      <c r="G43" s="29"/>
      <c r="H43" s="29"/>
      <c r="I43" s="29"/>
      <c r="J43" s="29"/>
      <c r="K43" s="29"/>
    </row>
    <row r="44" spans="1:11" ht="31.5">
      <c r="A44" s="30" t="s">
        <v>1</v>
      </c>
      <c r="B44" s="31" t="s">
        <v>2</v>
      </c>
      <c r="C44" s="31" t="s">
        <v>3</v>
      </c>
      <c r="D44" s="31" t="s">
        <v>4</v>
      </c>
      <c r="E44" s="31" t="s">
        <v>5</v>
      </c>
      <c r="F44" s="32" t="s">
        <v>6</v>
      </c>
      <c r="G44" s="33" t="s">
        <v>7</v>
      </c>
      <c r="H44" s="33" t="s">
        <v>8</v>
      </c>
      <c r="I44" s="33" t="s">
        <v>9</v>
      </c>
      <c r="J44" s="33" t="s">
        <v>10</v>
      </c>
      <c r="K44" s="33" t="s">
        <v>11</v>
      </c>
    </row>
    <row r="45" spans="1:11" ht="15.75">
      <c r="A45" s="34">
        <v>1</v>
      </c>
      <c r="B45" s="35" t="s">
        <v>33</v>
      </c>
      <c r="C45" s="35"/>
      <c r="D45" s="35"/>
      <c r="E45" s="35" t="s">
        <v>34</v>
      </c>
      <c r="F45" s="36">
        <v>35</v>
      </c>
      <c r="G45" s="37"/>
      <c r="H45" s="37">
        <f>(F45*G45)</f>
        <v>0</v>
      </c>
      <c r="I45" s="37">
        <f>G45*0.08</f>
        <v>0</v>
      </c>
      <c r="J45" s="37">
        <f>G45*1.08</f>
        <v>0</v>
      </c>
      <c r="K45" s="37">
        <f>F45*J45</f>
        <v>0</v>
      </c>
    </row>
    <row r="46" spans="1:11" ht="31.5">
      <c r="A46" s="34">
        <v>2</v>
      </c>
      <c r="B46" s="35" t="s">
        <v>35</v>
      </c>
      <c r="C46" s="35"/>
      <c r="D46" s="35"/>
      <c r="E46" s="35" t="s">
        <v>34</v>
      </c>
      <c r="F46" s="36">
        <v>80</v>
      </c>
      <c r="G46" s="37"/>
      <c r="H46" s="37">
        <f>(F46*G46)</f>
        <v>0</v>
      </c>
      <c r="I46" s="37">
        <f>G46*0.08</f>
        <v>0</v>
      </c>
      <c r="J46" s="37">
        <f>G46*1.08</f>
        <v>0</v>
      </c>
      <c r="K46" s="37">
        <f>F46*J46</f>
        <v>0</v>
      </c>
    </row>
    <row r="47" spans="1:11" ht="15.75">
      <c r="A47" s="38"/>
      <c r="B47" s="24" t="s">
        <v>14</v>
      </c>
      <c r="C47" s="24"/>
      <c r="D47" s="24"/>
      <c r="E47" s="24"/>
      <c r="F47" s="39"/>
      <c r="G47" s="40"/>
      <c r="H47" s="40">
        <f>SUM(H45:H46)</f>
        <v>0</v>
      </c>
      <c r="I47" s="40">
        <f>SUM(I45:I46)</f>
        <v>0</v>
      </c>
      <c r="J47" s="37"/>
      <c r="K47" s="40">
        <f>SUM(K45:K46)</f>
        <v>0</v>
      </c>
    </row>
    <row r="49" spans="1:11" ht="15.75">
      <c r="A49" s="50"/>
      <c r="B49" s="51" t="s">
        <v>36</v>
      </c>
      <c r="C49" s="27"/>
      <c r="D49" s="27"/>
      <c r="E49" s="27"/>
      <c r="F49" s="28"/>
      <c r="G49" s="29"/>
      <c r="H49" s="29"/>
      <c r="I49" s="29"/>
      <c r="J49" s="29"/>
      <c r="K49" s="29"/>
    </row>
    <row r="50" spans="1:11" ht="31.5">
      <c r="A50" s="30" t="s">
        <v>1</v>
      </c>
      <c r="B50" s="31" t="s">
        <v>2</v>
      </c>
      <c r="C50" s="31" t="s">
        <v>3</v>
      </c>
      <c r="D50" s="31" t="s">
        <v>4</v>
      </c>
      <c r="E50" s="31" t="s">
        <v>5</v>
      </c>
      <c r="F50" s="32" t="s">
        <v>6</v>
      </c>
      <c r="G50" s="33" t="s">
        <v>7</v>
      </c>
      <c r="H50" s="33" t="s">
        <v>8</v>
      </c>
      <c r="I50" s="33" t="s">
        <v>9</v>
      </c>
      <c r="J50" s="33" t="s">
        <v>10</v>
      </c>
      <c r="K50" s="33" t="s">
        <v>11</v>
      </c>
    </row>
    <row r="51" spans="1:11" ht="26.25">
      <c r="A51" s="34">
        <v>1</v>
      </c>
      <c r="B51" s="35" t="s">
        <v>37</v>
      </c>
      <c r="C51" s="35"/>
      <c r="D51" s="35"/>
      <c r="E51" s="160" t="s">
        <v>38</v>
      </c>
      <c r="F51" s="36">
        <v>30</v>
      </c>
      <c r="G51" s="37"/>
      <c r="H51" s="37">
        <f>(F51*G51)</f>
        <v>0</v>
      </c>
      <c r="I51" s="37">
        <f aca="true" t="shared" si="0" ref="I51:I57">G51*0.08</f>
        <v>0</v>
      </c>
      <c r="J51" s="37">
        <f aca="true" t="shared" si="1" ref="J51:J57">G51*1.08</f>
        <v>0</v>
      </c>
      <c r="K51" s="37">
        <f>F51*J51</f>
        <v>0</v>
      </c>
    </row>
    <row r="52" spans="1:11" ht="39">
      <c r="A52" s="34">
        <v>2</v>
      </c>
      <c r="B52" s="35" t="s">
        <v>39</v>
      </c>
      <c r="C52" s="35"/>
      <c r="D52" s="35"/>
      <c r="E52" s="160" t="s">
        <v>955</v>
      </c>
      <c r="F52" s="36">
        <v>60</v>
      </c>
      <c r="G52" s="37"/>
      <c r="H52" s="37">
        <f aca="true" t="shared" si="2" ref="H52:H57">(F52*G52)</f>
        <v>0</v>
      </c>
      <c r="I52" s="37">
        <f t="shared" si="0"/>
        <v>0</v>
      </c>
      <c r="J52" s="37">
        <f t="shared" si="1"/>
        <v>0</v>
      </c>
      <c r="K52" s="37">
        <f aca="true" t="shared" si="3" ref="K52:K57">F52*J52</f>
        <v>0</v>
      </c>
    </row>
    <row r="53" spans="1:11" ht="39">
      <c r="A53" s="34">
        <v>3</v>
      </c>
      <c r="B53" s="35" t="s">
        <v>40</v>
      </c>
      <c r="C53" s="35"/>
      <c r="D53" s="35"/>
      <c r="E53" s="160" t="s">
        <v>956</v>
      </c>
      <c r="F53" s="36">
        <v>30</v>
      </c>
      <c r="G53" s="37"/>
      <c r="H53" s="37">
        <f t="shared" si="2"/>
        <v>0</v>
      </c>
      <c r="I53" s="37">
        <f t="shared" si="0"/>
        <v>0</v>
      </c>
      <c r="J53" s="37">
        <f t="shared" si="1"/>
        <v>0</v>
      </c>
      <c r="K53" s="37">
        <f t="shared" si="3"/>
        <v>0</v>
      </c>
    </row>
    <row r="54" spans="1:11" ht="39">
      <c r="A54" s="34">
        <v>4</v>
      </c>
      <c r="B54" s="35" t="s">
        <v>41</v>
      </c>
      <c r="C54" s="35"/>
      <c r="D54" s="35"/>
      <c r="E54" s="160" t="s">
        <v>858</v>
      </c>
      <c r="F54" s="36">
        <v>140</v>
      </c>
      <c r="G54" s="37"/>
      <c r="H54" s="37">
        <f t="shared" si="2"/>
        <v>0</v>
      </c>
      <c r="I54" s="37">
        <f t="shared" si="0"/>
        <v>0</v>
      </c>
      <c r="J54" s="37">
        <f t="shared" si="1"/>
        <v>0</v>
      </c>
      <c r="K54" s="37">
        <f t="shared" si="3"/>
        <v>0</v>
      </c>
    </row>
    <row r="55" spans="1:11" ht="26.25">
      <c r="A55" s="34">
        <v>5</v>
      </c>
      <c r="B55" s="35" t="s">
        <v>42</v>
      </c>
      <c r="C55" s="35"/>
      <c r="D55" s="35"/>
      <c r="E55" s="160" t="s">
        <v>43</v>
      </c>
      <c r="F55" s="36">
        <v>150</v>
      </c>
      <c r="G55" s="37"/>
      <c r="H55" s="37">
        <f t="shared" si="2"/>
        <v>0</v>
      </c>
      <c r="I55" s="37">
        <f t="shared" si="0"/>
        <v>0</v>
      </c>
      <c r="J55" s="37">
        <f t="shared" si="1"/>
        <v>0</v>
      </c>
      <c r="K55" s="37">
        <f t="shared" si="3"/>
        <v>0</v>
      </c>
    </row>
    <row r="56" spans="1:11" ht="26.25">
      <c r="A56" s="34">
        <v>6</v>
      </c>
      <c r="B56" s="35" t="s">
        <v>44</v>
      </c>
      <c r="C56" s="35"/>
      <c r="D56" s="35"/>
      <c r="E56" s="160" t="s">
        <v>43</v>
      </c>
      <c r="F56" s="36">
        <v>30</v>
      </c>
      <c r="G56" s="37"/>
      <c r="H56" s="37">
        <f t="shared" si="2"/>
        <v>0</v>
      </c>
      <c r="I56" s="37">
        <f t="shared" si="0"/>
        <v>0</v>
      </c>
      <c r="J56" s="37">
        <f t="shared" si="1"/>
        <v>0</v>
      </c>
      <c r="K56" s="37">
        <f t="shared" si="3"/>
        <v>0</v>
      </c>
    </row>
    <row r="57" spans="1:11" ht="39">
      <c r="A57" s="34">
        <v>7</v>
      </c>
      <c r="B57" s="35" t="s">
        <v>701</v>
      </c>
      <c r="C57" s="35"/>
      <c r="D57" s="35"/>
      <c r="E57" s="160" t="s">
        <v>957</v>
      </c>
      <c r="F57" s="36">
        <v>40</v>
      </c>
      <c r="G57" s="37"/>
      <c r="H57" s="37">
        <f t="shared" si="2"/>
        <v>0</v>
      </c>
      <c r="I57" s="37">
        <f t="shared" si="0"/>
        <v>0</v>
      </c>
      <c r="J57" s="37">
        <f t="shared" si="1"/>
        <v>0</v>
      </c>
      <c r="K57" s="37">
        <f t="shared" si="3"/>
        <v>0</v>
      </c>
    </row>
    <row r="58" spans="1:11" ht="15.75">
      <c r="A58" s="38"/>
      <c r="B58" s="24" t="s">
        <v>14</v>
      </c>
      <c r="C58" s="24"/>
      <c r="D58" s="24"/>
      <c r="E58" s="24"/>
      <c r="F58" s="39"/>
      <c r="G58" s="40"/>
      <c r="H58" s="40">
        <f>SUM(H51:H57)</f>
        <v>0</v>
      </c>
      <c r="I58" s="40"/>
      <c r="J58" s="37"/>
      <c r="K58" s="40">
        <f>SUM(K51:K57)</f>
        <v>0</v>
      </c>
    </row>
    <row r="59" spans="1:11" ht="15.75">
      <c r="A59" s="38"/>
      <c r="B59" s="24"/>
      <c r="C59" s="24"/>
      <c r="D59" s="24"/>
      <c r="E59" s="24"/>
      <c r="F59" s="39"/>
      <c r="G59" s="40"/>
      <c r="H59" s="40"/>
      <c r="I59" s="40"/>
      <c r="J59" s="37"/>
      <c r="K59" s="40"/>
    </row>
    <row r="60" spans="1:11" ht="15.75">
      <c r="A60" s="42"/>
      <c r="B60" s="26" t="s">
        <v>45</v>
      </c>
      <c r="C60" s="27"/>
      <c r="D60" s="27"/>
      <c r="E60" s="27"/>
      <c r="F60" s="28"/>
      <c r="G60" s="29"/>
      <c r="H60" s="29"/>
      <c r="I60" s="29"/>
      <c r="J60" s="29"/>
      <c r="K60" s="29"/>
    </row>
    <row r="61" spans="1:11" ht="31.5">
      <c r="A61" s="43" t="s">
        <v>1</v>
      </c>
      <c r="B61" s="31" t="s">
        <v>2</v>
      </c>
      <c r="C61" s="31" t="s">
        <v>3</v>
      </c>
      <c r="D61" s="31" t="s">
        <v>4</v>
      </c>
      <c r="E61" s="31" t="s">
        <v>5</v>
      </c>
      <c r="F61" s="32" t="s">
        <v>6</v>
      </c>
      <c r="G61" s="33" t="s">
        <v>7</v>
      </c>
      <c r="H61" s="33" t="s">
        <v>8</v>
      </c>
      <c r="I61" s="33" t="s">
        <v>9</v>
      </c>
      <c r="J61" s="33" t="s">
        <v>10</v>
      </c>
      <c r="K61" s="33" t="s">
        <v>11</v>
      </c>
    </row>
    <row r="62" spans="1:11" ht="51.75">
      <c r="A62" s="34">
        <v>1</v>
      </c>
      <c r="B62" s="160" t="s">
        <v>46</v>
      </c>
      <c r="C62" s="35"/>
      <c r="D62" s="35"/>
      <c r="E62" s="35" t="s">
        <v>47</v>
      </c>
      <c r="F62" s="36">
        <v>100</v>
      </c>
      <c r="G62" s="37"/>
      <c r="H62" s="37">
        <f>(F62*G62)</f>
        <v>0</v>
      </c>
      <c r="I62" s="37">
        <f>G62*0.08</f>
        <v>0</v>
      </c>
      <c r="J62" s="37">
        <f>G62*1.08</f>
        <v>0</v>
      </c>
      <c r="K62" s="37">
        <f>F62*J62</f>
        <v>0</v>
      </c>
    </row>
    <row r="63" spans="1:11" ht="15.75">
      <c r="A63" s="34"/>
      <c r="B63" s="44" t="s">
        <v>14</v>
      </c>
      <c r="C63" s="35"/>
      <c r="D63" s="35"/>
      <c r="E63" s="35"/>
      <c r="F63" s="36"/>
      <c r="G63" s="37"/>
      <c r="H63" s="40">
        <f>SUM(H62)</f>
        <v>0</v>
      </c>
      <c r="I63" s="40"/>
      <c r="J63" s="40"/>
      <c r="K63" s="40">
        <f>SUM(K62)</f>
        <v>0</v>
      </c>
    </row>
    <row r="64" spans="1:11" ht="15.75">
      <c r="A64" s="45"/>
      <c r="B64" s="46"/>
      <c r="C64" s="46"/>
      <c r="D64" s="46"/>
      <c r="E64" s="46"/>
      <c r="F64" s="47"/>
      <c r="G64" s="48"/>
      <c r="H64" s="48"/>
      <c r="I64" s="48"/>
      <c r="K64" s="48"/>
    </row>
    <row r="65" spans="1:11" ht="15.75">
      <c r="A65" s="52"/>
      <c r="B65" s="51" t="s">
        <v>48</v>
      </c>
      <c r="C65" s="51"/>
      <c r="D65" s="51"/>
      <c r="E65" s="51"/>
      <c r="F65" s="53"/>
      <c r="G65" s="54"/>
      <c r="H65" s="54"/>
      <c r="I65" s="54"/>
      <c r="J65" s="29"/>
      <c r="K65" s="54"/>
    </row>
    <row r="66" spans="1:11" ht="31.5">
      <c r="A66" s="30" t="s">
        <v>1</v>
      </c>
      <c r="B66" s="31" t="s">
        <v>2</v>
      </c>
      <c r="C66" s="31" t="s">
        <v>3</v>
      </c>
      <c r="D66" s="31" t="s">
        <v>4</v>
      </c>
      <c r="E66" s="31" t="s">
        <v>5</v>
      </c>
      <c r="F66" s="32" t="s">
        <v>6</v>
      </c>
      <c r="G66" s="33" t="s">
        <v>7</v>
      </c>
      <c r="H66" s="33" t="s">
        <v>8</v>
      </c>
      <c r="I66" s="33" t="s">
        <v>9</v>
      </c>
      <c r="J66" s="33" t="s">
        <v>10</v>
      </c>
      <c r="K66" s="33" t="s">
        <v>11</v>
      </c>
    </row>
    <row r="67" spans="1:11" ht="51.75">
      <c r="A67" s="34">
        <v>2</v>
      </c>
      <c r="B67" s="160" t="s">
        <v>807</v>
      </c>
      <c r="C67" s="35"/>
      <c r="D67" s="35"/>
      <c r="E67" s="35" t="s">
        <v>47</v>
      </c>
      <c r="F67" s="36">
        <v>1200</v>
      </c>
      <c r="G67" s="37"/>
      <c r="H67" s="37">
        <f>(F67*G67)</f>
        <v>0</v>
      </c>
      <c r="I67" s="37">
        <f>G67*0.08</f>
        <v>0</v>
      </c>
      <c r="J67" s="37">
        <f>G67*1.08</f>
        <v>0</v>
      </c>
      <c r="K67" s="37">
        <f>F67*J67</f>
        <v>0</v>
      </c>
    </row>
    <row r="68" spans="1:11" ht="15.75">
      <c r="A68" s="38"/>
      <c r="B68" s="24" t="s">
        <v>14</v>
      </c>
      <c r="C68" s="24"/>
      <c r="D68" s="24"/>
      <c r="E68" s="24"/>
      <c r="F68" s="39"/>
      <c r="G68" s="40"/>
      <c r="H68" s="40">
        <f>SUM(H67:H67)</f>
        <v>0</v>
      </c>
      <c r="I68" s="40"/>
      <c r="J68" s="37"/>
      <c r="K68" s="40">
        <f>SUM(K67:K67)</f>
        <v>0</v>
      </c>
    </row>
    <row r="69" spans="1:11" ht="15.75">
      <c r="A69" s="45"/>
      <c r="B69" s="46"/>
      <c r="C69" s="46"/>
      <c r="D69" s="46"/>
      <c r="E69" s="46"/>
      <c r="F69" s="47"/>
      <c r="G69" s="48"/>
      <c r="H69" s="48"/>
      <c r="I69" s="48"/>
      <c r="K69" s="48"/>
    </row>
    <row r="70" spans="1:11" ht="15.75">
      <c r="A70" s="52"/>
      <c r="B70" s="51" t="s">
        <v>52</v>
      </c>
      <c r="C70" s="51"/>
      <c r="D70" s="51"/>
      <c r="E70" s="51"/>
      <c r="F70" s="53"/>
      <c r="G70" s="54"/>
      <c r="H70" s="54"/>
      <c r="I70" s="54"/>
      <c r="J70" s="29"/>
      <c r="K70" s="54"/>
    </row>
    <row r="71" spans="1:11" ht="31.5">
      <c r="A71" s="30" t="s">
        <v>1</v>
      </c>
      <c r="B71" s="31" t="s">
        <v>2</v>
      </c>
      <c r="C71" s="31" t="s">
        <v>3</v>
      </c>
      <c r="D71" s="31" t="s">
        <v>4</v>
      </c>
      <c r="E71" s="31" t="s">
        <v>5</v>
      </c>
      <c r="F71" s="32" t="s">
        <v>6</v>
      </c>
      <c r="G71" s="33" t="s">
        <v>7</v>
      </c>
      <c r="H71" s="33" t="s">
        <v>8</v>
      </c>
      <c r="I71" s="33" t="s">
        <v>9</v>
      </c>
      <c r="J71" s="33" t="s">
        <v>10</v>
      </c>
      <c r="K71" s="33" t="s">
        <v>11</v>
      </c>
    </row>
    <row r="72" spans="1:11" ht="39">
      <c r="A72" s="34">
        <v>1</v>
      </c>
      <c r="B72" s="160" t="s">
        <v>958</v>
      </c>
      <c r="C72" s="35"/>
      <c r="D72" s="35"/>
      <c r="E72" s="35" t="s">
        <v>49</v>
      </c>
      <c r="F72" s="36">
        <v>60</v>
      </c>
      <c r="G72" s="37"/>
      <c r="H72" s="37">
        <f>(F72*G72)</f>
        <v>0</v>
      </c>
      <c r="I72" s="37">
        <f>G72*0.08</f>
        <v>0</v>
      </c>
      <c r="J72" s="37">
        <f>G72*1.08</f>
        <v>0</v>
      </c>
      <c r="K72" s="37">
        <f>J72*F72</f>
        <v>0</v>
      </c>
    </row>
    <row r="73" spans="1:11" ht="39">
      <c r="A73" s="34">
        <v>2</v>
      </c>
      <c r="B73" s="160" t="s">
        <v>959</v>
      </c>
      <c r="C73" s="35"/>
      <c r="D73" s="35"/>
      <c r="E73" s="35" t="s">
        <v>50</v>
      </c>
      <c r="F73" s="36">
        <v>60</v>
      </c>
      <c r="G73" s="37"/>
      <c r="H73" s="37">
        <f>(F73*G73)</f>
        <v>0</v>
      </c>
      <c r="I73" s="37">
        <f>G73*0.08</f>
        <v>0</v>
      </c>
      <c r="J73" s="37">
        <f>G73*1.08</f>
        <v>0</v>
      </c>
      <c r="K73" s="37">
        <f>J73*F73</f>
        <v>0</v>
      </c>
    </row>
    <row r="74" spans="1:11" ht="39">
      <c r="A74" s="34">
        <v>3</v>
      </c>
      <c r="B74" s="160" t="s">
        <v>999</v>
      </c>
      <c r="C74" s="35"/>
      <c r="D74" s="35"/>
      <c r="E74" s="35" t="s">
        <v>51</v>
      </c>
      <c r="F74" s="36">
        <v>60</v>
      </c>
      <c r="G74" s="37"/>
      <c r="H74" s="37">
        <f>(F74*G74)</f>
        <v>0</v>
      </c>
      <c r="I74" s="37">
        <f>G74*0.08</f>
        <v>0</v>
      </c>
      <c r="J74" s="37">
        <f>G74*1.08</f>
        <v>0</v>
      </c>
      <c r="K74" s="37">
        <f>J74*F74</f>
        <v>0</v>
      </c>
    </row>
    <row r="75" spans="1:11" ht="15.75">
      <c r="A75" s="38"/>
      <c r="B75" s="24" t="s">
        <v>14</v>
      </c>
      <c r="C75" s="24"/>
      <c r="D75" s="24"/>
      <c r="E75" s="24"/>
      <c r="F75" s="39"/>
      <c r="G75" s="40"/>
      <c r="H75" s="40">
        <f>SUM(H72:H74)</f>
        <v>0</v>
      </c>
      <c r="I75" s="40"/>
      <c r="J75" s="37"/>
      <c r="K75" s="40">
        <f>SUM(K72:K74)</f>
        <v>0</v>
      </c>
    </row>
    <row r="76" spans="1:11" ht="15.75">
      <c r="A76" s="38"/>
      <c r="B76" s="24"/>
      <c r="C76" s="24"/>
      <c r="D76" s="24"/>
      <c r="E76" s="24"/>
      <c r="F76" s="39"/>
      <c r="G76" s="40"/>
      <c r="H76" s="40"/>
      <c r="I76" s="40"/>
      <c r="J76" s="37"/>
      <c r="K76" s="40"/>
    </row>
    <row r="77" spans="1:11" ht="15.75">
      <c r="A77" s="52"/>
      <c r="B77" s="51" t="s">
        <v>56</v>
      </c>
      <c r="C77" s="51"/>
      <c r="D77" s="51"/>
      <c r="E77" s="51"/>
      <c r="F77" s="53"/>
      <c r="G77" s="54"/>
      <c r="H77" s="54"/>
      <c r="I77" s="54"/>
      <c r="J77" s="29"/>
      <c r="K77" s="54"/>
    </row>
    <row r="78" spans="1:11" ht="31.5">
      <c r="A78" s="30" t="s">
        <v>1</v>
      </c>
      <c r="B78" s="31" t="s">
        <v>2</v>
      </c>
      <c r="C78" s="31" t="s">
        <v>3</v>
      </c>
      <c r="D78" s="31" t="s">
        <v>4</v>
      </c>
      <c r="E78" s="31" t="s">
        <v>5</v>
      </c>
      <c r="F78" s="32" t="s">
        <v>6</v>
      </c>
      <c r="G78" s="33" t="s">
        <v>7</v>
      </c>
      <c r="H78" s="33" t="s">
        <v>8</v>
      </c>
      <c r="I78" s="33" t="s">
        <v>9</v>
      </c>
      <c r="J78" s="33" t="s">
        <v>10</v>
      </c>
      <c r="K78" s="33" t="s">
        <v>11</v>
      </c>
    </row>
    <row r="79" spans="1:11" ht="39">
      <c r="A79" s="34">
        <v>1</v>
      </c>
      <c r="B79" s="160" t="s">
        <v>53</v>
      </c>
      <c r="C79" s="35"/>
      <c r="D79" s="35"/>
      <c r="E79" s="35" t="s">
        <v>54</v>
      </c>
      <c r="F79" s="36">
        <v>40</v>
      </c>
      <c r="G79" s="37"/>
      <c r="H79" s="37">
        <f>(F79*G79)</f>
        <v>0</v>
      </c>
      <c r="I79" s="37">
        <f>G79*0.08</f>
        <v>0</v>
      </c>
      <c r="J79" s="37">
        <f>G79*1.08</f>
        <v>0</v>
      </c>
      <c r="K79" s="37">
        <f>F79*J79</f>
        <v>0</v>
      </c>
    </row>
    <row r="80" spans="1:11" ht="39">
      <c r="A80" s="34">
        <v>2</v>
      </c>
      <c r="B80" s="160" t="s">
        <v>53</v>
      </c>
      <c r="C80" s="35"/>
      <c r="D80" s="35"/>
      <c r="E80" s="35" t="s">
        <v>55</v>
      </c>
      <c r="F80" s="36">
        <v>15</v>
      </c>
      <c r="G80" s="37"/>
      <c r="H80" s="37">
        <f>(F80*G80)</f>
        <v>0</v>
      </c>
      <c r="I80" s="37">
        <f>G80*0.08</f>
        <v>0</v>
      </c>
      <c r="J80" s="37">
        <f>G80*1.08</f>
        <v>0</v>
      </c>
      <c r="K80" s="37">
        <f>F80*J80</f>
        <v>0</v>
      </c>
    </row>
    <row r="81" spans="1:11" ht="15.75">
      <c r="A81" s="38"/>
      <c r="B81" s="24" t="s">
        <v>14</v>
      </c>
      <c r="C81" s="24"/>
      <c r="D81" s="24"/>
      <c r="E81" s="24"/>
      <c r="F81" s="39"/>
      <c r="G81" s="40"/>
      <c r="H81" s="40">
        <f>H79+H80</f>
        <v>0</v>
      </c>
      <c r="I81" s="40">
        <f>SUM(I79:I80)</f>
        <v>0</v>
      </c>
      <c r="J81" s="37"/>
      <c r="K81" s="40">
        <f>SUM(K79:K80)</f>
        <v>0</v>
      </c>
    </row>
    <row r="82" spans="1:11" ht="15.75">
      <c r="A82" s="45"/>
      <c r="B82" s="46"/>
      <c r="C82" s="46"/>
      <c r="D82" s="46"/>
      <c r="E82" s="46"/>
      <c r="F82" s="47"/>
      <c r="G82" s="48"/>
      <c r="H82" s="48"/>
      <c r="I82" s="48"/>
      <c r="K82" s="48"/>
    </row>
    <row r="83" spans="1:11" ht="15.75">
      <c r="A83" s="14"/>
      <c r="B83" s="2" t="s">
        <v>90</v>
      </c>
      <c r="C83" s="3"/>
      <c r="D83" s="3"/>
      <c r="E83" s="3"/>
      <c r="F83" s="15"/>
      <c r="G83" s="121"/>
      <c r="H83" s="121"/>
      <c r="I83" s="121"/>
      <c r="J83" s="121"/>
      <c r="K83" s="121"/>
    </row>
    <row r="84" spans="1:11" ht="31.5">
      <c r="A84" s="16" t="s">
        <v>1</v>
      </c>
      <c r="B84" s="6" t="s">
        <v>2</v>
      </c>
      <c r="C84" s="6" t="s">
        <v>3</v>
      </c>
      <c r="D84" s="6" t="s">
        <v>4</v>
      </c>
      <c r="E84" s="6" t="s">
        <v>5</v>
      </c>
      <c r="F84" s="17" t="s">
        <v>6</v>
      </c>
      <c r="G84" s="122" t="s">
        <v>7</v>
      </c>
      <c r="H84" s="122" t="s">
        <v>8</v>
      </c>
      <c r="I84" s="122" t="s">
        <v>9</v>
      </c>
      <c r="J84" s="122" t="s">
        <v>10</v>
      </c>
      <c r="K84" s="122" t="s">
        <v>11</v>
      </c>
    </row>
    <row r="85" spans="1:11" ht="15.75">
      <c r="A85" s="132">
        <v>1</v>
      </c>
      <c r="B85" s="133" t="s">
        <v>538</v>
      </c>
      <c r="C85" s="133"/>
      <c r="D85" s="133"/>
      <c r="E85" s="133" t="s">
        <v>157</v>
      </c>
      <c r="F85" s="134">
        <v>65</v>
      </c>
      <c r="G85" s="135"/>
      <c r="H85" s="135">
        <f>G85*F85</f>
        <v>0</v>
      </c>
      <c r="I85" s="135">
        <f>G85*0.08</f>
        <v>0</v>
      </c>
      <c r="J85" s="135">
        <f>G85*1.08</f>
        <v>0</v>
      </c>
      <c r="K85" s="135">
        <f>F85*J85</f>
        <v>0</v>
      </c>
    </row>
    <row r="86" spans="1:11" ht="15.75">
      <c r="A86" s="74">
        <f>A85+1</f>
        <v>2</v>
      </c>
      <c r="B86" s="75" t="s">
        <v>539</v>
      </c>
      <c r="C86" s="75"/>
      <c r="D86" s="75"/>
      <c r="E86" s="75" t="s">
        <v>157</v>
      </c>
      <c r="F86" s="76">
        <v>130</v>
      </c>
      <c r="G86" s="77"/>
      <c r="H86" s="77">
        <f>G86*F86</f>
        <v>0</v>
      </c>
      <c r="I86" s="77">
        <f>G86*0.08</f>
        <v>0</v>
      </c>
      <c r="J86" s="77">
        <f>G86*1.08</f>
        <v>0</v>
      </c>
      <c r="K86" s="77">
        <f>F86*J86</f>
        <v>0</v>
      </c>
    </row>
    <row r="87" spans="1:11" ht="15.75">
      <c r="A87" s="74">
        <f>A86+1</f>
        <v>3</v>
      </c>
      <c r="B87" s="75" t="s">
        <v>540</v>
      </c>
      <c r="C87" s="75"/>
      <c r="D87" s="75"/>
      <c r="E87" s="75" t="s">
        <v>157</v>
      </c>
      <c r="F87" s="76">
        <v>50</v>
      </c>
      <c r="G87" s="77"/>
      <c r="H87" s="77">
        <f>G87*F87</f>
        <v>0</v>
      </c>
      <c r="I87" s="77">
        <f>G87*0.08</f>
        <v>0</v>
      </c>
      <c r="J87" s="77">
        <f>G87*1.08</f>
        <v>0</v>
      </c>
      <c r="K87" s="77">
        <f>F87*J87</f>
        <v>0</v>
      </c>
    </row>
    <row r="88" spans="1:11" ht="15.75">
      <c r="A88" s="74">
        <f>A87+1</f>
        <v>4</v>
      </c>
      <c r="B88" s="75" t="s">
        <v>541</v>
      </c>
      <c r="C88" s="75"/>
      <c r="D88" s="75"/>
      <c r="E88" s="75" t="s">
        <v>157</v>
      </c>
      <c r="F88" s="76">
        <v>5</v>
      </c>
      <c r="G88" s="77"/>
      <c r="H88" s="77">
        <f>G88*F88</f>
        <v>0</v>
      </c>
      <c r="I88" s="77">
        <f>G88*0.08</f>
        <v>0</v>
      </c>
      <c r="J88" s="77">
        <f>G88*1.08</f>
        <v>0</v>
      </c>
      <c r="K88" s="77">
        <f>F88*J88</f>
        <v>0</v>
      </c>
    </row>
    <row r="89" spans="1:11" ht="15.75">
      <c r="A89" s="128"/>
      <c r="B89" s="129" t="s">
        <v>14</v>
      </c>
      <c r="C89" s="20"/>
      <c r="D89" s="20"/>
      <c r="E89" s="20"/>
      <c r="F89" s="21"/>
      <c r="G89" s="130"/>
      <c r="H89" s="131">
        <f>SUM(H84:H88)</f>
        <v>0</v>
      </c>
      <c r="I89" s="130"/>
      <c r="J89" s="130"/>
      <c r="K89" s="130">
        <f>SUM(K84:K88)</f>
        <v>0</v>
      </c>
    </row>
    <row r="90" spans="1:11" ht="15.75">
      <c r="A90" s="45"/>
      <c r="B90" s="46"/>
      <c r="C90" s="46"/>
      <c r="D90" s="46"/>
      <c r="E90" s="46"/>
      <c r="F90" s="47"/>
      <c r="G90" s="48"/>
      <c r="H90" s="57"/>
      <c r="I90" s="48"/>
      <c r="K90" s="48"/>
    </row>
    <row r="91" spans="1:11" ht="15.75">
      <c r="A91" s="52"/>
      <c r="B91" s="51" t="s">
        <v>106</v>
      </c>
      <c r="C91" s="51"/>
      <c r="D91" s="51"/>
      <c r="E91" s="51"/>
      <c r="F91" s="53"/>
      <c r="G91" s="54"/>
      <c r="H91" s="54"/>
      <c r="I91" s="54"/>
      <c r="J91" s="29"/>
      <c r="K91" s="58"/>
    </row>
    <row r="92" spans="1:11" ht="31.5">
      <c r="A92" s="30" t="s">
        <v>1</v>
      </c>
      <c r="B92" s="31" t="s">
        <v>2</v>
      </c>
      <c r="C92" s="31" t="s">
        <v>3</v>
      </c>
      <c r="D92" s="31" t="s">
        <v>4</v>
      </c>
      <c r="E92" s="31" t="s">
        <v>5</v>
      </c>
      <c r="F92" s="32" t="s">
        <v>6</v>
      </c>
      <c r="G92" s="33" t="s">
        <v>7</v>
      </c>
      <c r="H92" s="33" t="s">
        <v>8</v>
      </c>
      <c r="I92" s="33" t="s">
        <v>9</v>
      </c>
      <c r="J92" s="33" t="s">
        <v>10</v>
      </c>
      <c r="K92" s="59" t="s">
        <v>11</v>
      </c>
    </row>
    <row r="93" spans="1:11" ht="31.5">
      <c r="A93" s="34">
        <v>1</v>
      </c>
      <c r="B93" s="35" t="s">
        <v>895</v>
      </c>
      <c r="C93" s="35"/>
      <c r="D93" s="35"/>
      <c r="E93" s="35" t="s">
        <v>91</v>
      </c>
      <c r="F93" s="36">
        <v>1800</v>
      </c>
      <c r="G93" s="37"/>
      <c r="H93" s="37">
        <f aca="true" t="shared" si="4" ref="H93:H112">(F93*G93)</f>
        <v>0</v>
      </c>
      <c r="I93" s="37">
        <f>G93*0.08</f>
        <v>0</v>
      </c>
      <c r="J93" s="37">
        <f>G93*1.08</f>
        <v>0</v>
      </c>
      <c r="K93" s="60">
        <f>F93*J93</f>
        <v>0</v>
      </c>
    </row>
    <row r="94" spans="1:11" ht="31.5">
      <c r="A94" s="34">
        <v>2</v>
      </c>
      <c r="B94" s="35" t="s">
        <v>92</v>
      </c>
      <c r="C94" s="35"/>
      <c r="D94" s="35"/>
      <c r="E94" s="35" t="s">
        <v>91</v>
      </c>
      <c r="F94" s="36">
        <v>40</v>
      </c>
      <c r="G94" s="37"/>
      <c r="H94" s="37">
        <f t="shared" si="4"/>
        <v>0</v>
      </c>
      <c r="I94" s="37">
        <f aca="true" t="shared" si="5" ref="I94:I112">G94*0.08</f>
        <v>0</v>
      </c>
      <c r="J94" s="37">
        <f aca="true" t="shared" si="6" ref="J94:J112">G94*1.08</f>
        <v>0</v>
      </c>
      <c r="K94" s="60">
        <f aca="true" t="shared" si="7" ref="K94:K112">F94*J94</f>
        <v>0</v>
      </c>
    </row>
    <row r="95" spans="1:11" ht="31.5">
      <c r="A95" s="34">
        <v>3</v>
      </c>
      <c r="B95" s="35" t="s">
        <v>896</v>
      </c>
      <c r="C95" s="35"/>
      <c r="D95" s="35"/>
      <c r="E95" s="35" t="s">
        <v>91</v>
      </c>
      <c r="F95" s="36">
        <v>100</v>
      </c>
      <c r="G95" s="37"/>
      <c r="H95" s="37">
        <f t="shared" si="4"/>
        <v>0</v>
      </c>
      <c r="I95" s="37">
        <f t="shared" si="5"/>
        <v>0</v>
      </c>
      <c r="J95" s="37">
        <f t="shared" si="6"/>
        <v>0</v>
      </c>
      <c r="K95" s="60">
        <f t="shared" si="7"/>
        <v>0</v>
      </c>
    </row>
    <row r="96" spans="1:11" ht="34.5">
      <c r="A96" s="34">
        <v>4</v>
      </c>
      <c r="B96" s="35" t="s">
        <v>897</v>
      </c>
      <c r="C96" s="35"/>
      <c r="D96" s="35"/>
      <c r="E96" s="35" t="s">
        <v>91</v>
      </c>
      <c r="F96" s="36">
        <v>800</v>
      </c>
      <c r="G96" s="37"/>
      <c r="H96" s="37">
        <f t="shared" si="4"/>
        <v>0</v>
      </c>
      <c r="I96" s="37">
        <f t="shared" si="5"/>
        <v>0</v>
      </c>
      <c r="J96" s="37">
        <f t="shared" si="6"/>
        <v>0</v>
      </c>
      <c r="K96" s="60">
        <f t="shared" si="7"/>
        <v>0</v>
      </c>
    </row>
    <row r="97" spans="1:11" ht="31.5">
      <c r="A97" s="34">
        <v>5</v>
      </c>
      <c r="B97" s="35" t="s">
        <v>898</v>
      </c>
      <c r="C97" s="35"/>
      <c r="D97" s="35"/>
      <c r="E97" s="35" t="s">
        <v>91</v>
      </c>
      <c r="F97" s="36">
        <v>2700</v>
      </c>
      <c r="G97" s="37"/>
      <c r="H97" s="37">
        <f t="shared" si="4"/>
        <v>0</v>
      </c>
      <c r="I97" s="37">
        <f t="shared" si="5"/>
        <v>0</v>
      </c>
      <c r="J97" s="37">
        <f t="shared" si="6"/>
        <v>0</v>
      </c>
      <c r="K97" s="60">
        <f t="shared" si="7"/>
        <v>0</v>
      </c>
    </row>
    <row r="98" spans="1:11" ht="31.5">
      <c r="A98" s="34">
        <v>6</v>
      </c>
      <c r="B98" s="35" t="s">
        <v>898</v>
      </c>
      <c r="C98" s="35"/>
      <c r="D98" s="35"/>
      <c r="E98" s="35" t="s">
        <v>93</v>
      </c>
      <c r="F98" s="36">
        <v>300</v>
      </c>
      <c r="G98" s="37"/>
      <c r="H98" s="37">
        <f t="shared" si="4"/>
        <v>0</v>
      </c>
      <c r="I98" s="37">
        <f t="shared" si="5"/>
        <v>0</v>
      </c>
      <c r="J98" s="37">
        <f t="shared" si="6"/>
        <v>0</v>
      </c>
      <c r="K98" s="60">
        <f t="shared" si="7"/>
        <v>0</v>
      </c>
    </row>
    <row r="99" spans="1:11" ht="34.5">
      <c r="A99" s="34">
        <v>7</v>
      </c>
      <c r="B99" s="35" t="s">
        <v>899</v>
      </c>
      <c r="C99" s="35"/>
      <c r="D99" s="35"/>
      <c r="E99" s="35" t="s">
        <v>91</v>
      </c>
      <c r="F99" s="36">
        <v>200</v>
      </c>
      <c r="G99" s="37"/>
      <c r="H99" s="37">
        <f t="shared" si="4"/>
        <v>0</v>
      </c>
      <c r="I99" s="37">
        <f t="shared" si="5"/>
        <v>0</v>
      </c>
      <c r="J99" s="37">
        <f t="shared" si="6"/>
        <v>0</v>
      </c>
      <c r="K99" s="60">
        <f t="shared" si="7"/>
        <v>0</v>
      </c>
    </row>
    <row r="100" spans="1:11" ht="31.5">
      <c r="A100" s="34">
        <v>8</v>
      </c>
      <c r="B100" s="35" t="s">
        <v>94</v>
      </c>
      <c r="C100" s="35"/>
      <c r="D100" s="35"/>
      <c r="E100" s="35" t="s">
        <v>95</v>
      </c>
      <c r="F100" s="36">
        <v>1200</v>
      </c>
      <c r="G100" s="37"/>
      <c r="H100" s="37">
        <f t="shared" si="4"/>
        <v>0</v>
      </c>
      <c r="I100" s="37">
        <f t="shared" si="5"/>
        <v>0</v>
      </c>
      <c r="J100" s="37">
        <f t="shared" si="6"/>
        <v>0</v>
      </c>
      <c r="K100" s="60">
        <f t="shared" si="7"/>
        <v>0</v>
      </c>
    </row>
    <row r="101" spans="1:11" ht="31.5">
      <c r="A101" s="34">
        <v>9</v>
      </c>
      <c r="B101" s="35" t="s">
        <v>94</v>
      </c>
      <c r="C101" s="35"/>
      <c r="D101" s="35"/>
      <c r="E101" s="35" t="s">
        <v>93</v>
      </c>
      <c r="F101" s="36">
        <v>500</v>
      </c>
      <c r="G101" s="37"/>
      <c r="H101" s="37">
        <f t="shared" si="4"/>
        <v>0</v>
      </c>
      <c r="I101" s="37">
        <f t="shared" si="5"/>
        <v>0</v>
      </c>
      <c r="J101" s="37">
        <f t="shared" si="6"/>
        <v>0</v>
      </c>
      <c r="K101" s="60">
        <f t="shared" si="7"/>
        <v>0</v>
      </c>
    </row>
    <row r="102" spans="1:11" ht="31.5">
      <c r="A102" s="34">
        <v>10</v>
      </c>
      <c r="B102" s="55" t="s">
        <v>96</v>
      </c>
      <c r="C102" s="55"/>
      <c r="D102" s="55"/>
      <c r="E102" s="55" t="s">
        <v>97</v>
      </c>
      <c r="F102" s="56">
        <v>40</v>
      </c>
      <c r="G102" s="61"/>
      <c r="H102" s="37">
        <f t="shared" si="4"/>
        <v>0</v>
      </c>
      <c r="I102" s="37">
        <f t="shared" si="5"/>
        <v>0</v>
      </c>
      <c r="J102" s="37">
        <f t="shared" si="6"/>
        <v>0</v>
      </c>
      <c r="K102" s="60">
        <f t="shared" si="7"/>
        <v>0</v>
      </c>
    </row>
    <row r="103" spans="1:11" ht="63">
      <c r="A103" s="34">
        <v>11</v>
      </c>
      <c r="B103" s="35" t="s">
        <v>98</v>
      </c>
      <c r="C103" s="35"/>
      <c r="D103" s="35"/>
      <c r="E103" s="35" t="s">
        <v>99</v>
      </c>
      <c r="F103" s="36">
        <v>2000</v>
      </c>
      <c r="G103" s="37"/>
      <c r="H103" s="37">
        <f t="shared" si="4"/>
        <v>0</v>
      </c>
      <c r="I103" s="37">
        <f t="shared" si="5"/>
        <v>0</v>
      </c>
      <c r="J103" s="37">
        <f t="shared" si="6"/>
        <v>0</v>
      </c>
      <c r="K103" s="60">
        <f t="shared" si="7"/>
        <v>0</v>
      </c>
    </row>
    <row r="104" spans="1:11" ht="34.5">
      <c r="A104" s="34">
        <v>12</v>
      </c>
      <c r="B104" s="35" t="s">
        <v>900</v>
      </c>
      <c r="C104" s="35"/>
      <c r="D104" s="35"/>
      <c r="E104" s="35" t="s">
        <v>91</v>
      </c>
      <c r="F104" s="36">
        <v>25000</v>
      </c>
      <c r="G104" s="37"/>
      <c r="H104" s="37">
        <f t="shared" si="4"/>
        <v>0</v>
      </c>
      <c r="I104" s="37">
        <f t="shared" si="5"/>
        <v>0</v>
      </c>
      <c r="J104" s="37">
        <f t="shared" si="6"/>
        <v>0</v>
      </c>
      <c r="K104" s="60">
        <f t="shared" si="7"/>
        <v>0</v>
      </c>
    </row>
    <row r="105" spans="1:11" ht="34.5">
      <c r="A105" s="34">
        <v>13</v>
      </c>
      <c r="B105" s="35" t="s">
        <v>901</v>
      </c>
      <c r="C105" s="35"/>
      <c r="D105" s="35"/>
      <c r="E105" s="35" t="s">
        <v>95</v>
      </c>
      <c r="F105" s="36">
        <v>10000</v>
      </c>
      <c r="G105" s="37"/>
      <c r="H105" s="37">
        <f t="shared" si="4"/>
        <v>0</v>
      </c>
      <c r="I105" s="37">
        <f t="shared" si="5"/>
        <v>0</v>
      </c>
      <c r="J105" s="37">
        <f t="shared" si="6"/>
        <v>0</v>
      </c>
      <c r="K105" s="60">
        <f t="shared" si="7"/>
        <v>0</v>
      </c>
    </row>
    <row r="106" spans="1:11" ht="34.5">
      <c r="A106" s="34">
        <v>14</v>
      </c>
      <c r="B106" s="35" t="s">
        <v>901</v>
      </c>
      <c r="C106" s="35"/>
      <c r="D106" s="35"/>
      <c r="E106" s="35" t="s">
        <v>93</v>
      </c>
      <c r="F106" s="36">
        <v>5000</v>
      </c>
      <c r="G106" s="37"/>
      <c r="H106" s="37">
        <f t="shared" si="4"/>
        <v>0</v>
      </c>
      <c r="I106" s="37">
        <f t="shared" si="5"/>
        <v>0</v>
      </c>
      <c r="J106" s="37">
        <f t="shared" si="6"/>
        <v>0</v>
      </c>
      <c r="K106" s="60">
        <f t="shared" si="7"/>
        <v>0</v>
      </c>
    </row>
    <row r="107" spans="1:11" ht="31.5">
      <c r="A107" s="34">
        <v>15</v>
      </c>
      <c r="B107" s="55" t="s">
        <v>100</v>
      </c>
      <c r="C107" s="55"/>
      <c r="D107" s="55"/>
      <c r="E107" s="55" t="s">
        <v>101</v>
      </c>
      <c r="F107" s="56">
        <v>14000</v>
      </c>
      <c r="G107" s="61"/>
      <c r="H107" s="37">
        <f t="shared" si="4"/>
        <v>0</v>
      </c>
      <c r="I107" s="37">
        <f t="shared" si="5"/>
        <v>0</v>
      </c>
      <c r="J107" s="37">
        <f t="shared" si="6"/>
        <v>0</v>
      </c>
      <c r="K107" s="60">
        <f t="shared" si="7"/>
        <v>0</v>
      </c>
    </row>
    <row r="108" spans="1:11" ht="31.5">
      <c r="A108" s="34">
        <v>16</v>
      </c>
      <c r="B108" s="55" t="s">
        <v>100</v>
      </c>
      <c r="C108" s="55"/>
      <c r="D108" s="55"/>
      <c r="E108" s="55" t="s">
        <v>102</v>
      </c>
      <c r="F108" s="56">
        <v>7000</v>
      </c>
      <c r="G108" s="61"/>
      <c r="H108" s="37">
        <f t="shared" si="4"/>
        <v>0</v>
      </c>
      <c r="I108" s="37">
        <f t="shared" si="5"/>
        <v>0</v>
      </c>
      <c r="J108" s="37">
        <f t="shared" si="6"/>
        <v>0</v>
      </c>
      <c r="K108" s="60">
        <f t="shared" si="7"/>
        <v>0</v>
      </c>
    </row>
    <row r="109" spans="1:11" ht="31.5">
      <c r="A109" s="34">
        <v>17</v>
      </c>
      <c r="B109" s="55" t="s">
        <v>100</v>
      </c>
      <c r="C109" s="55"/>
      <c r="D109" s="55"/>
      <c r="E109" s="55" t="s">
        <v>103</v>
      </c>
      <c r="F109" s="56">
        <v>2000</v>
      </c>
      <c r="G109" s="61"/>
      <c r="H109" s="37">
        <f t="shared" si="4"/>
        <v>0</v>
      </c>
      <c r="I109" s="37">
        <f t="shared" si="5"/>
        <v>0</v>
      </c>
      <c r="J109" s="37">
        <f t="shared" si="6"/>
        <v>0</v>
      </c>
      <c r="K109" s="60">
        <f t="shared" si="7"/>
        <v>0</v>
      </c>
    </row>
    <row r="110" spans="1:11" ht="31.5">
      <c r="A110" s="34">
        <v>18</v>
      </c>
      <c r="B110" s="35" t="s">
        <v>100</v>
      </c>
      <c r="C110" s="35"/>
      <c r="D110" s="35"/>
      <c r="E110" s="35" t="s">
        <v>62</v>
      </c>
      <c r="F110" s="36">
        <v>2000</v>
      </c>
      <c r="G110" s="37"/>
      <c r="H110" s="37">
        <f t="shared" si="4"/>
        <v>0</v>
      </c>
      <c r="I110" s="37">
        <f t="shared" si="5"/>
        <v>0</v>
      </c>
      <c r="J110" s="37">
        <f t="shared" si="6"/>
        <v>0</v>
      </c>
      <c r="K110" s="60">
        <f t="shared" si="7"/>
        <v>0</v>
      </c>
    </row>
    <row r="111" spans="1:11" ht="34.5">
      <c r="A111" s="34">
        <v>19</v>
      </c>
      <c r="B111" s="35" t="s">
        <v>902</v>
      </c>
      <c r="C111" s="35"/>
      <c r="D111" s="35"/>
      <c r="E111" s="35" t="s">
        <v>104</v>
      </c>
      <c r="F111" s="36">
        <v>32000</v>
      </c>
      <c r="G111" s="37"/>
      <c r="H111" s="37">
        <f t="shared" si="4"/>
        <v>0</v>
      </c>
      <c r="I111" s="37">
        <f t="shared" si="5"/>
        <v>0</v>
      </c>
      <c r="J111" s="37">
        <f t="shared" si="6"/>
        <v>0</v>
      </c>
      <c r="K111" s="60">
        <f t="shared" si="7"/>
        <v>0</v>
      </c>
    </row>
    <row r="112" spans="1:11" ht="31.5">
      <c r="A112" s="34">
        <v>20</v>
      </c>
      <c r="B112" s="35" t="s">
        <v>903</v>
      </c>
      <c r="C112" s="35"/>
      <c r="D112" s="35"/>
      <c r="E112" s="35" t="s">
        <v>104</v>
      </c>
      <c r="F112" s="36">
        <v>2500</v>
      </c>
      <c r="G112" s="37"/>
      <c r="H112" s="37">
        <f t="shared" si="4"/>
        <v>0</v>
      </c>
      <c r="I112" s="37">
        <f t="shared" si="5"/>
        <v>0</v>
      </c>
      <c r="J112" s="37">
        <f t="shared" si="6"/>
        <v>0</v>
      </c>
      <c r="K112" s="60">
        <f t="shared" si="7"/>
        <v>0</v>
      </c>
    </row>
    <row r="113" spans="1:11" ht="15.75">
      <c r="A113" s="38"/>
      <c r="B113" s="24" t="s">
        <v>14</v>
      </c>
      <c r="C113" s="24"/>
      <c r="D113" s="24"/>
      <c r="E113" s="24"/>
      <c r="F113" s="39"/>
      <c r="G113" s="40"/>
      <c r="H113" s="40">
        <f>SUM(H93:H112)</f>
        <v>0</v>
      </c>
      <c r="I113" s="40"/>
      <c r="J113" s="37"/>
      <c r="K113" s="41">
        <f>SUM(K93:K112)</f>
        <v>0</v>
      </c>
    </row>
    <row r="114" spans="1:11" ht="15.75">
      <c r="A114" s="45"/>
      <c r="B114" s="156" t="s">
        <v>105</v>
      </c>
      <c r="C114" s="156"/>
      <c r="D114" s="156"/>
      <c r="E114" s="156"/>
      <c r="F114" s="156"/>
      <c r="G114" s="156"/>
      <c r="H114" s="156"/>
      <c r="I114" s="156"/>
      <c r="J114" s="156"/>
      <c r="K114" s="156"/>
    </row>
    <row r="115" spans="1:11" ht="15.75">
      <c r="A115" s="50"/>
      <c r="B115" s="51" t="s">
        <v>110</v>
      </c>
      <c r="C115" s="27"/>
      <c r="D115" s="27"/>
      <c r="E115" s="27"/>
      <c r="F115" s="28"/>
      <c r="G115" s="29"/>
      <c r="H115" s="29"/>
      <c r="I115" s="29"/>
      <c r="J115" s="29"/>
      <c r="K115" s="29"/>
    </row>
    <row r="116" spans="1:11" ht="31.5">
      <c r="A116" s="30" t="s">
        <v>1</v>
      </c>
      <c r="B116" s="31" t="s">
        <v>2</v>
      </c>
      <c r="C116" s="31" t="s">
        <v>3</v>
      </c>
      <c r="D116" s="31" t="s">
        <v>4</v>
      </c>
      <c r="E116" s="31" t="s">
        <v>5</v>
      </c>
      <c r="F116" s="32" t="s">
        <v>6</v>
      </c>
      <c r="G116" s="33" t="s">
        <v>7</v>
      </c>
      <c r="H116" s="33" t="s">
        <v>8</v>
      </c>
      <c r="I116" s="33" t="s">
        <v>9</v>
      </c>
      <c r="J116" s="33" t="s">
        <v>10</v>
      </c>
      <c r="K116" s="33" t="s">
        <v>11</v>
      </c>
    </row>
    <row r="117" spans="1:11" ht="31.5">
      <c r="A117" s="34">
        <v>1</v>
      </c>
      <c r="B117" s="35" t="s">
        <v>107</v>
      </c>
      <c r="C117" s="35"/>
      <c r="D117" s="35"/>
      <c r="E117" s="35" t="s">
        <v>108</v>
      </c>
      <c r="F117" s="36">
        <v>35</v>
      </c>
      <c r="G117" s="37"/>
      <c r="H117" s="37">
        <f>F117*G117</f>
        <v>0</v>
      </c>
      <c r="I117" s="37">
        <f>G117*0.08</f>
        <v>0</v>
      </c>
      <c r="J117" s="37">
        <f>G117*1.08</f>
        <v>0</v>
      </c>
      <c r="K117" s="37">
        <f>F117*J117</f>
        <v>0</v>
      </c>
    </row>
    <row r="118" spans="1:11" ht="31.5">
      <c r="A118" s="34">
        <v>2</v>
      </c>
      <c r="B118" s="35" t="s">
        <v>109</v>
      </c>
      <c r="C118" s="35"/>
      <c r="D118" s="35"/>
      <c r="E118" s="35" t="s">
        <v>108</v>
      </c>
      <c r="F118" s="36">
        <v>30</v>
      </c>
      <c r="G118" s="37"/>
      <c r="H118" s="37">
        <f>F118*G118</f>
        <v>0</v>
      </c>
      <c r="I118" s="37">
        <f>G118*0.08</f>
        <v>0</v>
      </c>
      <c r="J118" s="37">
        <f>G118*1.08</f>
        <v>0</v>
      </c>
      <c r="K118" s="37">
        <f>F118*J118</f>
        <v>0</v>
      </c>
    </row>
    <row r="119" spans="1:11" ht="15.75">
      <c r="A119" s="38"/>
      <c r="B119" s="24" t="s">
        <v>14</v>
      </c>
      <c r="C119" s="24"/>
      <c r="D119" s="24"/>
      <c r="E119" s="24"/>
      <c r="F119" s="39"/>
      <c r="G119" s="40"/>
      <c r="H119" s="40">
        <f>SUM(H117:H118)</f>
        <v>0</v>
      </c>
      <c r="I119" s="40"/>
      <c r="J119" s="37"/>
      <c r="K119" s="40">
        <f>SUM(K117:K118)</f>
        <v>0</v>
      </c>
    </row>
    <row r="120" spans="1:11" s="145" customFormat="1" ht="15.75">
      <c r="A120" s="45"/>
      <c r="B120" s="46"/>
      <c r="C120" s="46"/>
      <c r="D120" s="46"/>
      <c r="E120" s="46"/>
      <c r="F120" s="47"/>
      <c r="G120" s="48"/>
      <c r="H120" s="48"/>
      <c r="I120" s="48"/>
      <c r="J120" s="49"/>
      <c r="K120" s="48"/>
    </row>
    <row r="121" spans="1:11" ht="15.75">
      <c r="A121" s="65"/>
      <c r="B121" s="66" t="s">
        <v>229</v>
      </c>
      <c r="C121" s="66"/>
      <c r="D121" s="66"/>
      <c r="E121" s="66"/>
      <c r="F121" s="67"/>
      <c r="G121" s="68"/>
      <c r="H121" s="68"/>
      <c r="I121" s="68"/>
      <c r="J121" s="69"/>
      <c r="K121" s="68"/>
    </row>
    <row r="122" spans="1:11" ht="31.5">
      <c r="A122" s="70" t="s">
        <v>1</v>
      </c>
      <c r="B122" s="71" t="s">
        <v>2</v>
      </c>
      <c r="C122" s="71" t="s">
        <v>3</v>
      </c>
      <c r="D122" s="71" t="s">
        <v>4</v>
      </c>
      <c r="E122" s="71" t="s">
        <v>5</v>
      </c>
      <c r="F122" s="72" t="s">
        <v>6</v>
      </c>
      <c r="G122" s="73" t="s">
        <v>7</v>
      </c>
      <c r="H122" s="73" t="s">
        <v>8</v>
      </c>
      <c r="I122" s="73" t="s">
        <v>9</v>
      </c>
      <c r="J122" s="73" t="s">
        <v>10</v>
      </c>
      <c r="K122" s="73" t="s">
        <v>11</v>
      </c>
    </row>
    <row r="123" spans="1:11" ht="15.75">
      <c r="A123" s="74">
        <v>1</v>
      </c>
      <c r="B123" s="75" t="s">
        <v>111</v>
      </c>
      <c r="C123" s="75"/>
      <c r="D123" s="75"/>
      <c r="E123" s="75" t="s">
        <v>112</v>
      </c>
      <c r="F123" s="76">
        <v>5</v>
      </c>
      <c r="G123" s="77"/>
      <c r="H123" s="77">
        <f aca="true" t="shared" si="8" ref="H123:H221">G123*F123</f>
        <v>0</v>
      </c>
      <c r="I123" s="77">
        <f aca="true" t="shared" si="9" ref="I123:I221">G123*0.08</f>
        <v>0</v>
      </c>
      <c r="J123" s="77">
        <f aca="true" t="shared" si="10" ref="J123:J221">G123*1.08</f>
        <v>0</v>
      </c>
      <c r="K123" s="77">
        <f aca="true" t="shared" si="11" ref="K123:K221">F123*J123</f>
        <v>0</v>
      </c>
    </row>
    <row r="124" spans="1:11" ht="15.75">
      <c r="A124" s="74">
        <v>2</v>
      </c>
      <c r="B124" s="75" t="s">
        <v>113</v>
      </c>
      <c r="C124" s="75"/>
      <c r="D124" s="75"/>
      <c r="E124" s="75" t="s">
        <v>112</v>
      </c>
      <c r="F124" s="76">
        <v>12</v>
      </c>
      <c r="G124" s="77"/>
      <c r="H124" s="77">
        <f t="shared" si="8"/>
        <v>0</v>
      </c>
      <c r="I124" s="77">
        <f t="shared" si="9"/>
        <v>0</v>
      </c>
      <c r="J124" s="77">
        <f t="shared" si="10"/>
        <v>0</v>
      </c>
      <c r="K124" s="77">
        <f t="shared" si="11"/>
        <v>0</v>
      </c>
    </row>
    <row r="125" spans="1:11" ht="51.75">
      <c r="A125" s="74">
        <v>3</v>
      </c>
      <c r="B125" s="75" t="s">
        <v>114</v>
      </c>
      <c r="C125" s="75"/>
      <c r="D125" s="75"/>
      <c r="E125" s="161" t="s">
        <v>1000</v>
      </c>
      <c r="F125" s="76">
        <v>50</v>
      </c>
      <c r="G125" s="77"/>
      <c r="H125" s="77">
        <f t="shared" si="8"/>
        <v>0</v>
      </c>
      <c r="I125" s="77">
        <f t="shared" si="9"/>
        <v>0</v>
      </c>
      <c r="J125" s="77">
        <f t="shared" si="10"/>
        <v>0</v>
      </c>
      <c r="K125" s="77">
        <f t="shared" si="11"/>
        <v>0</v>
      </c>
    </row>
    <row r="126" spans="1:11" ht="15.75">
      <c r="A126" s="74">
        <v>4</v>
      </c>
      <c r="B126" s="75" t="s">
        <v>115</v>
      </c>
      <c r="C126" s="75"/>
      <c r="D126" s="75"/>
      <c r="E126" s="75" t="s">
        <v>112</v>
      </c>
      <c r="F126" s="76">
        <v>400</v>
      </c>
      <c r="G126" s="77"/>
      <c r="H126" s="77">
        <f t="shared" si="8"/>
        <v>0</v>
      </c>
      <c r="I126" s="77">
        <f t="shared" si="9"/>
        <v>0</v>
      </c>
      <c r="J126" s="77">
        <f t="shared" si="10"/>
        <v>0</v>
      </c>
      <c r="K126" s="77">
        <f t="shared" si="11"/>
        <v>0</v>
      </c>
    </row>
    <row r="127" spans="1:11" ht="15.75">
      <c r="A127" s="74">
        <v>5</v>
      </c>
      <c r="B127" s="75" t="s">
        <v>116</v>
      </c>
      <c r="C127" s="75"/>
      <c r="D127" s="75"/>
      <c r="E127" s="75" t="s">
        <v>112</v>
      </c>
      <c r="F127" s="76">
        <v>200</v>
      </c>
      <c r="G127" s="77"/>
      <c r="H127" s="77">
        <f t="shared" si="8"/>
        <v>0</v>
      </c>
      <c r="I127" s="77">
        <f t="shared" si="9"/>
        <v>0</v>
      </c>
      <c r="J127" s="77">
        <f t="shared" si="10"/>
        <v>0</v>
      </c>
      <c r="K127" s="77">
        <f t="shared" si="11"/>
        <v>0</v>
      </c>
    </row>
    <row r="128" spans="1:11" ht="31.5">
      <c r="A128" s="74">
        <v>6</v>
      </c>
      <c r="B128" s="75" t="s">
        <v>117</v>
      </c>
      <c r="C128" s="75"/>
      <c r="D128" s="75"/>
      <c r="E128" s="75" t="s">
        <v>118</v>
      </c>
      <c r="F128" s="76">
        <v>30</v>
      </c>
      <c r="G128" s="77"/>
      <c r="H128" s="77">
        <f t="shared" si="8"/>
        <v>0</v>
      </c>
      <c r="I128" s="77">
        <f t="shared" si="9"/>
        <v>0</v>
      </c>
      <c r="J128" s="77">
        <f t="shared" si="10"/>
        <v>0</v>
      </c>
      <c r="K128" s="77">
        <f t="shared" si="11"/>
        <v>0</v>
      </c>
    </row>
    <row r="129" spans="1:11" ht="15.75">
      <c r="A129" s="74">
        <v>7</v>
      </c>
      <c r="B129" s="75" t="s">
        <v>119</v>
      </c>
      <c r="C129" s="75"/>
      <c r="D129" s="75"/>
      <c r="E129" s="75" t="s">
        <v>120</v>
      </c>
      <c r="F129" s="76">
        <v>25</v>
      </c>
      <c r="G129" s="77"/>
      <c r="H129" s="77">
        <f t="shared" si="8"/>
        <v>0</v>
      </c>
      <c r="I129" s="77">
        <f t="shared" si="9"/>
        <v>0</v>
      </c>
      <c r="J129" s="77">
        <f t="shared" si="10"/>
        <v>0</v>
      </c>
      <c r="K129" s="77">
        <f t="shared" si="11"/>
        <v>0</v>
      </c>
    </row>
    <row r="130" spans="1:11" ht="15.75">
      <c r="A130" s="74">
        <v>8</v>
      </c>
      <c r="B130" s="75" t="s">
        <v>121</v>
      </c>
      <c r="C130" s="75"/>
      <c r="D130" s="75"/>
      <c r="E130" s="75" t="s">
        <v>120</v>
      </c>
      <c r="F130" s="76">
        <v>45</v>
      </c>
      <c r="G130" s="77"/>
      <c r="H130" s="77">
        <f t="shared" si="8"/>
        <v>0</v>
      </c>
      <c r="I130" s="77">
        <f t="shared" si="9"/>
        <v>0</v>
      </c>
      <c r="J130" s="77">
        <f t="shared" si="10"/>
        <v>0</v>
      </c>
      <c r="K130" s="77">
        <f t="shared" si="11"/>
        <v>0</v>
      </c>
    </row>
    <row r="131" spans="1:11" ht="31.5">
      <c r="A131" s="74">
        <v>9</v>
      </c>
      <c r="B131" s="75" t="s">
        <v>809</v>
      </c>
      <c r="C131" s="75"/>
      <c r="D131" s="75"/>
      <c r="E131" s="75" t="s">
        <v>122</v>
      </c>
      <c r="F131" s="76">
        <v>20</v>
      </c>
      <c r="G131" s="77"/>
      <c r="H131" s="77">
        <f t="shared" si="8"/>
        <v>0</v>
      </c>
      <c r="I131" s="77">
        <f t="shared" si="9"/>
        <v>0</v>
      </c>
      <c r="J131" s="77">
        <f t="shared" si="10"/>
        <v>0</v>
      </c>
      <c r="K131" s="77">
        <f t="shared" si="11"/>
        <v>0</v>
      </c>
    </row>
    <row r="132" spans="1:11" ht="31.5">
      <c r="A132" s="74">
        <v>10</v>
      </c>
      <c r="B132" s="75" t="s">
        <v>123</v>
      </c>
      <c r="C132" s="75"/>
      <c r="D132" s="75"/>
      <c r="E132" s="75" t="s">
        <v>124</v>
      </c>
      <c r="F132" s="76">
        <v>5</v>
      </c>
      <c r="G132" s="77"/>
      <c r="H132" s="77">
        <f t="shared" si="8"/>
        <v>0</v>
      </c>
      <c r="I132" s="77">
        <f t="shared" si="9"/>
        <v>0</v>
      </c>
      <c r="J132" s="77">
        <f t="shared" si="10"/>
        <v>0</v>
      </c>
      <c r="K132" s="77">
        <f t="shared" si="11"/>
        <v>0</v>
      </c>
    </row>
    <row r="133" spans="1:11" ht="31.5">
      <c r="A133" s="74">
        <v>11</v>
      </c>
      <c r="B133" s="75" t="s">
        <v>125</v>
      </c>
      <c r="C133" s="75"/>
      <c r="D133" s="75"/>
      <c r="E133" s="75" t="s">
        <v>124</v>
      </c>
      <c r="F133" s="76">
        <v>40</v>
      </c>
      <c r="G133" s="77"/>
      <c r="H133" s="77">
        <f t="shared" si="8"/>
        <v>0</v>
      </c>
      <c r="I133" s="77">
        <f t="shared" si="9"/>
        <v>0</v>
      </c>
      <c r="J133" s="77">
        <f t="shared" si="10"/>
        <v>0</v>
      </c>
      <c r="K133" s="77">
        <f t="shared" si="11"/>
        <v>0</v>
      </c>
    </row>
    <row r="134" spans="1:11" ht="47.25">
      <c r="A134" s="74">
        <v>12</v>
      </c>
      <c r="B134" s="75" t="s">
        <v>960</v>
      </c>
      <c r="C134" s="75"/>
      <c r="D134" s="75"/>
      <c r="E134" s="75" t="s">
        <v>126</v>
      </c>
      <c r="F134" s="76">
        <v>400</v>
      </c>
      <c r="G134" s="77"/>
      <c r="H134" s="77">
        <f t="shared" si="8"/>
        <v>0</v>
      </c>
      <c r="I134" s="77">
        <f t="shared" si="9"/>
        <v>0</v>
      </c>
      <c r="J134" s="77">
        <f t="shared" si="10"/>
        <v>0</v>
      </c>
      <c r="K134" s="77">
        <f t="shared" si="11"/>
        <v>0</v>
      </c>
    </row>
    <row r="135" spans="1:11" ht="15.75">
      <c r="A135" s="74">
        <v>13</v>
      </c>
      <c r="B135" s="75" t="s">
        <v>127</v>
      </c>
      <c r="C135" s="75"/>
      <c r="D135" s="75"/>
      <c r="E135" s="75" t="s">
        <v>120</v>
      </c>
      <c r="F135" s="76">
        <v>20</v>
      </c>
      <c r="G135" s="77"/>
      <c r="H135" s="77">
        <f t="shared" si="8"/>
        <v>0</v>
      </c>
      <c r="I135" s="77">
        <f t="shared" si="9"/>
        <v>0</v>
      </c>
      <c r="J135" s="77">
        <f t="shared" si="10"/>
        <v>0</v>
      </c>
      <c r="K135" s="77">
        <f t="shared" si="11"/>
        <v>0</v>
      </c>
    </row>
    <row r="136" spans="1:11" ht="15.75">
      <c r="A136" s="74">
        <v>14</v>
      </c>
      <c r="B136" s="75" t="s">
        <v>128</v>
      </c>
      <c r="C136" s="75"/>
      <c r="D136" s="75"/>
      <c r="E136" s="75" t="s">
        <v>120</v>
      </c>
      <c r="F136" s="76">
        <v>350</v>
      </c>
      <c r="G136" s="77"/>
      <c r="H136" s="77">
        <f t="shared" si="8"/>
        <v>0</v>
      </c>
      <c r="I136" s="77">
        <f t="shared" si="9"/>
        <v>0</v>
      </c>
      <c r="J136" s="77">
        <f t="shared" si="10"/>
        <v>0</v>
      </c>
      <c r="K136" s="77">
        <f t="shared" si="11"/>
        <v>0</v>
      </c>
    </row>
    <row r="137" spans="1:11" ht="15.75">
      <c r="A137" s="74">
        <v>15</v>
      </c>
      <c r="B137" s="75" t="s">
        <v>129</v>
      </c>
      <c r="C137" s="75"/>
      <c r="D137" s="75"/>
      <c r="E137" s="75" t="s">
        <v>120</v>
      </c>
      <c r="F137" s="76">
        <v>50</v>
      </c>
      <c r="G137" s="77"/>
      <c r="H137" s="77">
        <f t="shared" si="8"/>
        <v>0</v>
      </c>
      <c r="I137" s="77">
        <f t="shared" si="9"/>
        <v>0</v>
      </c>
      <c r="J137" s="77">
        <f t="shared" si="10"/>
        <v>0</v>
      </c>
      <c r="K137" s="77">
        <f t="shared" si="11"/>
        <v>0</v>
      </c>
    </row>
    <row r="138" spans="1:11" ht="15.75">
      <c r="A138" s="74">
        <v>16</v>
      </c>
      <c r="B138" s="75" t="s">
        <v>130</v>
      </c>
      <c r="C138" s="75"/>
      <c r="D138" s="75"/>
      <c r="E138" s="75" t="s">
        <v>120</v>
      </c>
      <c r="F138" s="76">
        <v>30</v>
      </c>
      <c r="G138" s="77"/>
      <c r="H138" s="77">
        <f t="shared" si="8"/>
        <v>0</v>
      </c>
      <c r="I138" s="77">
        <f t="shared" si="9"/>
        <v>0</v>
      </c>
      <c r="J138" s="77">
        <f t="shared" si="10"/>
        <v>0</v>
      </c>
      <c r="K138" s="77">
        <f t="shared" si="11"/>
        <v>0</v>
      </c>
    </row>
    <row r="139" spans="1:11" ht="15.75">
      <c r="A139" s="74">
        <v>17</v>
      </c>
      <c r="B139" s="75" t="s">
        <v>131</v>
      </c>
      <c r="C139" s="75"/>
      <c r="D139" s="75"/>
      <c r="E139" s="161" t="s">
        <v>132</v>
      </c>
      <c r="F139" s="76">
        <v>200</v>
      </c>
      <c r="G139" s="77"/>
      <c r="H139" s="77">
        <f t="shared" si="8"/>
        <v>0</v>
      </c>
      <c r="I139" s="77">
        <f t="shared" si="9"/>
        <v>0</v>
      </c>
      <c r="J139" s="77">
        <f t="shared" si="10"/>
        <v>0</v>
      </c>
      <c r="K139" s="77">
        <f t="shared" si="11"/>
        <v>0</v>
      </c>
    </row>
    <row r="140" spans="1:11" ht="15.75">
      <c r="A140" s="74">
        <v>18</v>
      </c>
      <c r="B140" s="75" t="s">
        <v>133</v>
      </c>
      <c r="C140" s="75"/>
      <c r="D140" s="75"/>
      <c r="E140" s="75" t="s">
        <v>122</v>
      </c>
      <c r="F140" s="76">
        <v>50</v>
      </c>
      <c r="G140" s="77"/>
      <c r="H140" s="77">
        <f t="shared" si="8"/>
        <v>0</v>
      </c>
      <c r="I140" s="77">
        <f t="shared" si="9"/>
        <v>0</v>
      </c>
      <c r="J140" s="77">
        <f t="shared" si="10"/>
        <v>0</v>
      </c>
      <c r="K140" s="77">
        <f t="shared" si="11"/>
        <v>0</v>
      </c>
    </row>
    <row r="141" spans="1:11" ht="15.75">
      <c r="A141" s="74">
        <v>19</v>
      </c>
      <c r="B141" s="75" t="s">
        <v>134</v>
      </c>
      <c r="C141" s="75"/>
      <c r="D141" s="75"/>
      <c r="E141" s="75" t="s">
        <v>122</v>
      </c>
      <c r="F141" s="76">
        <v>30</v>
      </c>
      <c r="G141" s="77"/>
      <c r="H141" s="77">
        <f t="shared" si="8"/>
        <v>0</v>
      </c>
      <c r="I141" s="77">
        <f t="shared" si="9"/>
        <v>0</v>
      </c>
      <c r="J141" s="77">
        <f t="shared" si="10"/>
        <v>0</v>
      </c>
      <c r="K141" s="77">
        <f t="shared" si="11"/>
        <v>0</v>
      </c>
    </row>
    <row r="142" spans="1:11" ht="15.75">
      <c r="A142" s="74">
        <v>20</v>
      </c>
      <c r="B142" s="75" t="s">
        <v>135</v>
      </c>
      <c r="C142" s="75"/>
      <c r="D142" s="75"/>
      <c r="E142" s="75" t="s">
        <v>120</v>
      </c>
      <c r="F142" s="76">
        <v>30</v>
      </c>
      <c r="G142" s="77"/>
      <c r="H142" s="77">
        <f t="shared" si="8"/>
        <v>0</v>
      </c>
      <c r="I142" s="77">
        <f t="shared" si="9"/>
        <v>0</v>
      </c>
      <c r="J142" s="77">
        <f t="shared" si="10"/>
        <v>0</v>
      </c>
      <c r="K142" s="77">
        <f t="shared" si="11"/>
        <v>0</v>
      </c>
    </row>
    <row r="143" spans="1:11" s="145" customFormat="1" ht="15.75">
      <c r="A143" s="74">
        <v>21</v>
      </c>
      <c r="B143" s="75" t="s">
        <v>136</v>
      </c>
      <c r="C143" s="75"/>
      <c r="D143" s="75"/>
      <c r="E143" s="75" t="s">
        <v>120</v>
      </c>
      <c r="F143" s="76">
        <v>15</v>
      </c>
      <c r="G143" s="77"/>
      <c r="H143" s="77">
        <f t="shared" si="8"/>
        <v>0</v>
      </c>
      <c r="I143" s="77">
        <f t="shared" si="9"/>
        <v>0</v>
      </c>
      <c r="J143" s="77">
        <f t="shared" si="10"/>
        <v>0</v>
      </c>
      <c r="K143" s="77">
        <f t="shared" si="11"/>
        <v>0</v>
      </c>
    </row>
    <row r="144" spans="1:11" ht="15.75">
      <c r="A144" s="74">
        <v>22</v>
      </c>
      <c r="B144" s="75" t="s">
        <v>137</v>
      </c>
      <c r="C144" s="75"/>
      <c r="D144" s="75"/>
      <c r="E144" s="75" t="s">
        <v>120</v>
      </c>
      <c r="F144" s="76">
        <v>100</v>
      </c>
      <c r="G144" s="77"/>
      <c r="H144" s="77">
        <f t="shared" si="8"/>
        <v>0</v>
      </c>
      <c r="I144" s="77">
        <f t="shared" si="9"/>
        <v>0</v>
      </c>
      <c r="J144" s="77">
        <f t="shared" si="10"/>
        <v>0</v>
      </c>
      <c r="K144" s="77">
        <f t="shared" si="11"/>
        <v>0</v>
      </c>
    </row>
    <row r="145" spans="1:11" ht="31.5">
      <c r="A145" s="74">
        <v>23</v>
      </c>
      <c r="B145" s="75" t="s">
        <v>810</v>
      </c>
      <c r="C145" s="75"/>
      <c r="D145" s="75"/>
      <c r="E145" s="75" t="s">
        <v>132</v>
      </c>
      <c r="F145" s="76">
        <v>40</v>
      </c>
      <c r="G145" s="77"/>
      <c r="H145" s="77">
        <f t="shared" si="8"/>
        <v>0</v>
      </c>
      <c r="I145" s="77">
        <f t="shared" si="9"/>
        <v>0</v>
      </c>
      <c r="J145" s="77">
        <f t="shared" si="10"/>
        <v>0</v>
      </c>
      <c r="K145" s="77">
        <f t="shared" si="11"/>
        <v>0</v>
      </c>
    </row>
    <row r="146" spans="1:11" ht="15.75">
      <c r="A146" s="74">
        <v>24</v>
      </c>
      <c r="B146" s="75" t="s">
        <v>138</v>
      </c>
      <c r="C146" s="75"/>
      <c r="D146" s="75"/>
      <c r="E146" s="75" t="s">
        <v>120</v>
      </c>
      <c r="F146" s="76">
        <v>30</v>
      </c>
      <c r="G146" s="77"/>
      <c r="H146" s="77">
        <f t="shared" si="8"/>
        <v>0</v>
      </c>
      <c r="I146" s="77">
        <f t="shared" si="9"/>
        <v>0</v>
      </c>
      <c r="J146" s="77">
        <f t="shared" si="10"/>
        <v>0</v>
      </c>
      <c r="K146" s="77">
        <f t="shared" si="11"/>
        <v>0</v>
      </c>
    </row>
    <row r="147" spans="1:11" ht="15.75">
      <c r="A147" s="74">
        <v>25</v>
      </c>
      <c r="B147" s="75" t="s">
        <v>139</v>
      </c>
      <c r="C147" s="75"/>
      <c r="D147" s="75"/>
      <c r="E147" s="75" t="s">
        <v>120</v>
      </c>
      <c r="F147" s="76">
        <v>60</v>
      </c>
      <c r="G147" s="77"/>
      <c r="H147" s="77">
        <f t="shared" si="8"/>
        <v>0</v>
      </c>
      <c r="I147" s="77">
        <f t="shared" si="9"/>
        <v>0</v>
      </c>
      <c r="J147" s="77">
        <f t="shared" si="10"/>
        <v>0</v>
      </c>
      <c r="K147" s="77">
        <f t="shared" si="11"/>
        <v>0</v>
      </c>
    </row>
    <row r="148" spans="1:11" ht="15.75">
      <c r="A148" s="74">
        <v>26</v>
      </c>
      <c r="B148" s="75" t="s">
        <v>140</v>
      </c>
      <c r="C148" s="75"/>
      <c r="D148" s="75"/>
      <c r="E148" s="75" t="s">
        <v>120</v>
      </c>
      <c r="F148" s="76">
        <v>170</v>
      </c>
      <c r="G148" s="77"/>
      <c r="H148" s="77">
        <f t="shared" si="8"/>
        <v>0</v>
      </c>
      <c r="I148" s="77">
        <f t="shared" si="9"/>
        <v>0</v>
      </c>
      <c r="J148" s="77">
        <f t="shared" si="10"/>
        <v>0</v>
      </c>
      <c r="K148" s="77">
        <f t="shared" si="11"/>
        <v>0</v>
      </c>
    </row>
    <row r="149" spans="1:11" ht="15.75">
      <c r="A149" s="74">
        <v>27</v>
      </c>
      <c r="B149" s="75" t="s">
        <v>141</v>
      </c>
      <c r="C149" s="75"/>
      <c r="D149" s="75"/>
      <c r="E149" s="75" t="s">
        <v>120</v>
      </c>
      <c r="F149" s="76">
        <v>50</v>
      </c>
      <c r="G149" s="77"/>
      <c r="H149" s="77">
        <f t="shared" si="8"/>
        <v>0</v>
      </c>
      <c r="I149" s="77">
        <f t="shared" si="9"/>
        <v>0</v>
      </c>
      <c r="J149" s="77">
        <f t="shared" si="10"/>
        <v>0</v>
      </c>
      <c r="K149" s="77">
        <f t="shared" si="11"/>
        <v>0</v>
      </c>
    </row>
    <row r="150" spans="1:11" ht="15.75">
      <c r="A150" s="74">
        <v>28</v>
      </c>
      <c r="B150" s="75" t="s">
        <v>142</v>
      </c>
      <c r="C150" s="75"/>
      <c r="D150" s="75"/>
      <c r="E150" s="75" t="s">
        <v>143</v>
      </c>
      <c r="F150" s="76">
        <v>50</v>
      </c>
      <c r="G150" s="77"/>
      <c r="H150" s="77">
        <f t="shared" si="8"/>
        <v>0</v>
      </c>
      <c r="I150" s="77">
        <f t="shared" si="9"/>
        <v>0</v>
      </c>
      <c r="J150" s="77">
        <f t="shared" si="10"/>
        <v>0</v>
      </c>
      <c r="K150" s="77">
        <f t="shared" si="11"/>
        <v>0</v>
      </c>
    </row>
    <row r="151" spans="1:11" ht="15.75">
      <c r="A151" s="74">
        <v>29</v>
      </c>
      <c r="B151" s="75" t="s">
        <v>144</v>
      </c>
      <c r="C151" s="75"/>
      <c r="D151" s="75"/>
      <c r="E151" s="161" t="s">
        <v>145</v>
      </c>
      <c r="F151" s="76">
        <v>5</v>
      </c>
      <c r="G151" s="77"/>
      <c r="H151" s="77">
        <f t="shared" si="8"/>
        <v>0</v>
      </c>
      <c r="I151" s="77">
        <f t="shared" si="9"/>
        <v>0</v>
      </c>
      <c r="J151" s="77">
        <f t="shared" si="10"/>
        <v>0</v>
      </c>
      <c r="K151" s="77">
        <f t="shared" si="11"/>
        <v>0</v>
      </c>
    </row>
    <row r="152" spans="1:11" ht="15.75">
      <c r="A152" s="74">
        <v>30</v>
      </c>
      <c r="B152" s="75" t="s">
        <v>146</v>
      </c>
      <c r="C152" s="75"/>
      <c r="D152" s="75"/>
      <c r="E152" s="75" t="s">
        <v>120</v>
      </c>
      <c r="F152" s="76">
        <v>30</v>
      </c>
      <c r="G152" s="77"/>
      <c r="H152" s="77">
        <f t="shared" si="8"/>
        <v>0</v>
      </c>
      <c r="I152" s="77">
        <f t="shared" si="9"/>
        <v>0</v>
      </c>
      <c r="J152" s="77">
        <f t="shared" si="10"/>
        <v>0</v>
      </c>
      <c r="K152" s="77">
        <f t="shared" si="11"/>
        <v>0</v>
      </c>
    </row>
    <row r="153" spans="1:11" ht="15.75">
      <c r="A153" s="74">
        <v>31</v>
      </c>
      <c r="B153" s="75" t="s">
        <v>147</v>
      </c>
      <c r="C153" s="75"/>
      <c r="D153" s="75"/>
      <c r="E153" s="75" t="s">
        <v>120</v>
      </c>
      <c r="F153" s="76">
        <v>45</v>
      </c>
      <c r="G153" s="77"/>
      <c r="H153" s="77">
        <f t="shared" si="8"/>
        <v>0</v>
      </c>
      <c r="I153" s="77">
        <f t="shared" si="9"/>
        <v>0</v>
      </c>
      <c r="J153" s="77">
        <f t="shared" si="10"/>
        <v>0</v>
      </c>
      <c r="K153" s="77">
        <f t="shared" si="11"/>
        <v>0</v>
      </c>
    </row>
    <row r="154" spans="1:11" ht="15.75">
      <c r="A154" s="74">
        <v>32</v>
      </c>
      <c r="B154" s="75" t="s">
        <v>148</v>
      </c>
      <c r="C154" s="75"/>
      <c r="D154" s="75"/>
      <c r="E154" s="75" t="s">
        <v>126</v>
      </c>
      <c r="F154" s="76">
        <v>60</v>
      </c>
      <c r="G154" s="77"/>
      <c r="H154" s="77">
        <f t="shared" si="8"/>
        <v>0</v>
      </c>
      <c r="I154" s="77">
        <f t="shared" si="9"/>
        <v>0</v>
      </c>
      <c r="J154" s="77">
        <f t="shared" si="10"/>
        <v>0</v>
      </c>
      <c r="K154" s="77">
        <f t="shared" si="11"/>
        <v>0</v>
      </c>
    </row>
    <row r="155" spans="1:11" ht="31.5">
      <c r="A155" s="74">
        <v>33</v>
      </c>
      <c r="B155" s="75" t="s">
        <v>149</v>
      </c>
      <c r="C155" s="75"/>
      <c r="D155" s="75"/>
      <c r="E155" s="75" t="s">
        <v>132</v>
      </c>
      <c r="F155" s="76">
        <v>30</v>
      </c>
      <c r="G155" s="77"/>
      <c r="H155" s="77">
        <f t="shared" si="8"/>
        <v>0</v>
      </c>
      <c r="I155" s="77">
        <f t="shared" si="9"/>
        <v>0</v>
      </c>
      <c r="J155" s="77">
        <f t="shared" si="10"/>
        <v>0</v>
      </c>
      <c r="K155" s="77">
        <f t="shared" si="11"/>
        <v>0</v>
      </c>
    </row>
    <row r="156" spans="1:11" ht="15.75">
      <c r="A156" s="74">
        <v>34</v>
      </c>
      <c r="B156" s="75" t="s">
        <v>150</v>
      </c>
      <c r="C156" s="75"/>
      <c r="D156" s="75"/>
      <c r="E156" s="75" t="s">
        <v>120</v>
      </c>
      <c r="F156" s="76">
        <v>10</v>
      </c>
      <c r="G156" s="77"/>
      <c r="H156" s="77">
        <f t="shared" si="8"/>
        <v>0</v>
      </c>
      <c r="I156" s="77">
        <f t="shared" si="9"/>
        <v>0</v>
      </c>
      <c r="J156" s="77">
        <f t="shared" si="10"/>
        <v>0</v>
      </c>
      <c r="K156" s="77">
        <f t="shared" si="11"/>
        <v>0</v>
      </c>
    </row>
    <row r="157" spans="1:11" ht="15.75">
      <c r="A157" s="74">
        <v>35</v>
      </c>
      <c r="B157" s="75" t="s">
        <v>151</v>
      </c>
      <c r="C157" s="75"/>
      <c r="D157" s="75"/>
      <c r="E157" s="75" t="s">
        <v>120</v>
      </c>
      <c r="F157" s="76">
        <v>110</v>
      </c>
      <c r="G157" s="77"/>
      <c r="H157" s="77">
        <f t="shared" si="8"/>
        <v>0</v>
      </c>
      <c r="I157" s="77">
        <f t="shared" si="9"/>
        <v>0</v>
      </c>
      <c r="J157" s="77">
        <f t="shared" si="10"/>
        <v>0</v>
      </c>
      <c r="K157" s="77">
        <f t="shared" si="11"/>
        <v>0</v>
      </c>
    </row>
    <row r="158" spans="1:11" ht="26.25">
      <c r="A158" s="74">
        <v>36</v>
      </c>
      <c r="B158" s="75" t="s">
        <v>152</v>
      </c>
      <c r="C158" s="75"/>
      <c r="D158" s="75"/>
      <c r="E158" s="161" t="s">
        <v>993</v>
      </c>
      <c r="F158" s="76">
        <v>20</v>
      </c>
      <c r="G158" s="77"/>
      <c r="H158" s="77">
        <f t="shared" si="8"/>
        <v>0</v>
      </c>
      <c r="I158" s="77">
        <f t="shared" si="9"/>
        <v>0</v>
      </c>
      <c r="J158" s="77">
        <f t="shared" si="10"/>
        <v>0</v>
      </c>
      <c r="K158" s="77">
        <f t="shared" si="11"/>
        <v>0</v>
      </c>
    </row>
    <row r="159" spans="1:11" ht="15.75">
      <c r="A159" s="74">
        <v>37</v>
      </c>
      <c r="B159" s="75" t="s">
        <v>152</v>
      </c>
      <c r="C159" s="75"/>
      <c r="D159" s="75"/>
      <c r="E159" s="75" t="s">
        <v>120</v>
      </c>
      <c r="F159" s="76">
        <v>120</v>
      </c>
      <c r="G159" s="77"/>
      <c r="H159" s="77">
        <f t="shared" si="8"/>
        <v>0</v>
      </c>
      <c r="I159" s="77">
        <f t="shared" si="9"/>
        <v>0</v>
      </c>
      <c r="J159" s="77">
        <f t="shared" si="10"/>
        <v>0</v>
      </c>
      <c r="K159" s="77">
        <f t="shared" si="11"/>
        <v>0</v>
      </c>
    </row>
    <row r="160" spans="1:11" ht="31.5">
      <c r="A160" s="74">
        <v>38</v>
      </c>
      <c r="B160" s="75" t="s">
        <v>153</v>
      </c>
      <c r="C160" s="75"/>
      <c r="D160" s="75"/>
      <c r="E160" s="75" t="s">
        <v>132</v>
      </c>
      <c r="F160" s="76">
        <v>35</v>
      </c>
      <c r="G160" s="77"/>
      <c r="H160" s="77">
        <f t="shared" si="8"/>
        <v>0</v>
      </c>
      <c r="I160" s="77">
        <f t="shared" si="9"/>
        <v>0</v>
      </c>
      <c r="J160" s="77">
        <f t="shared" si="10"/>
        <v>0</v>
      </c>
      <c r="K160" s="77">
        <f t="shared" si="11"/>
        <v>0</v>
      </c>
    </row>
    <row r="161" spans="1:11" ht="15.75">
      <c r="A161" s="74">
        <v>39</v>
      </c>
      <c r="B161" s="75" t="s">
        <v>154</v>
      </c>
      <c r="C161" s="75"/>
      <c r="D161" s="75"/>
      <c r="E161" s="75" t="s">
        <v>155</v>
      </c>
      <c r="F161" s="76">
        <v>20</v>
      </c>
      <c r="G161" s="77"/>
      <c r="H161" s="77">
        <f t="shared" si="8"/>
        <v>0</v>
      </c>
      <c r="I161" s="77">
        <f t="shared" si="9"/>
        <v>0</v>
      </c>
      <c r="J161" s="77">
        <f t="shared" si="10"/>
        <v>0</v>
      </c>
      <c r="K161" s="77">
        <f t="shared" si="11"/>
        <v>0</v>
      </c>
    </row>
    <row r="162" spans="1:11" ht="15.75">
      <c r="A162" s="74">
        <v>40</v>
      </c>
      <c r="B162" s="75" t="s">
        <v>156</v>
      </c>
      <c r="C162" s="75"/>
      <c r="D162" s="75"/>
      <c r="E162" s="75" t="s">
        <v>157</v>
      </c>
      <c r="F162" s="76">
        <v>30</v>
      </c>
      <c r="G162" s="77"/>
      <c r="H162" s="77">
        <f t="shared" si="8"/>
        <v>0</v>
      </c>
      <c r="I162" s="77">
        <f t="shared" si="9"/>
        <v>0</v>
      </c>
      <c r="J162" s="77">
        <f t="shared" si="10"/>
        <v>0</v>
      </c>
      <c r="K162" s="77">
        <f t="shared" si="11"/>
        <v>0</v>
      </c>
    </row>
    <row r="163" spans="1:11" ht="15.75">
      <c r="A163" s="74">
        <v>41</v>
      </c>
      <c r="B163" s="75" t="s">
        <v>158</v>
      </c>
      <c r="C163" s="75"/>
      <c r="D163" s="75"/>
      <c r="E163" s="75" t="s">
        <v>840</v>
      </c>
      <c r="F163" s="76">
        <v>10</v>
      </c>
      <c r="G163" s="77"/>
      <c r="H163" s="77">
        <f t="shared" si="8"/>
        <v>0</v>
      </c>
      <c r="I163" s="77">
        <f t="shared" si="9"/>
        <v>0</v>
      </c>
      <c r="J163" s="77">
        <f t="shared" si="10"/>
        <v>0</v>
      </c>
      <c r="K163" s="77">
        <f t="shared" si="11"/>
        <v>0</v>
      </c>
    </row>
    <row r="164" spans="1:11" s="145" customFormat="1" ht="15.75">
      <c r="A164" s="74">
        <v>42</v>
      </c>
      <c r="B164" s="78" t="s">
        <v>161</v>
      </c>
      <c r="C164" s="78"/>
      <c r="D164" s="78"/>
      <c r="E164" s="75" t="s">
        <v>120</v>
      </c>
      <c r="F164" s="79">
        <v>360</v>
      </c>
      <c r="G164" s="80"/>
      <c r="H164" s="77">
        <f t="shared" si="8"/>
        <v>0</v>
      </c>
      <c r="I164" s="77">
        <f t="shared" si="9"/>
        <v>0</v>
      </c>
      <c r="J164" s="77">
        <f t="shared" si="10"/>
        <v>0</v>
      </c>
      <c r="K164" s="77">
        <f t="shared" si="11"/>
        <v>0</v>
      </c>
    </row>
    <row r="165" spans="1:11" ht="15.75">
      <c r="A165" s="74">
        <v>43</v>
      </c>
      <c r="B165" s="75" t="s">
        <v>163</v>
      </c>
      <c r="C165" s="75"/>
      <c r="D165" s="75"/>
      <c r="E165" s="75" t="s">
        <v>120</v>
      </c>
      <c r="F165" s="76">
        <v>10</v>
      </c>
      <c r="G165" s="77"/>
      <c r="H165" s="77">
        <f t="shared" si="8"/>
        <v>0</v>
      </c>
      <c r="I165" s="77">
        <f t="shared" si="9"/>
        <v>0</v>
      </c>
      <c r="J165" s="77">
        <f t="shared" si="10"/>
        <v>0</v>
      </c>
      <c r="K165" s="77">
        <f t="shared" si="11"/>
        <v>0</v>
      </c>
    </row>
    <row r="166" spans="1:11" ht="15.75">
      <c r="A166" s="74">
        <v>44</v>
      </c>
      <c r="B166" s="75" t="s">
        <v>164</v>
      </c>
      <c r="C166" s="75"/>
      <c r="D166" s="75"/>
      <c r="E166" s="75" t="s">
        <v>120</v>
      </c>
      <c r="F166" s="76">
        <v>20</v>
      </c>
      <c r="G166" s="77"/>
      <c r="H166" s="77">
        <f t="shared" si="8"/>
        <v>0</v>
      </c>
      <c r="I166" s="77">
        <f t="shared" si="9"/>
        <v>0</v>
      </c>
      <c r="J166" s="77">
        <f t="shared" si="10"/>
        <v>0</v>
      </c>
      <c r="K166" s="77">
        <f t="shared" si="11"/>
        <v>0</v>
      </c>
    </row>
    <row r="167" spans="1:11" ht="15.75">
      <c r="A167" s="74">
        <v>45</v>
      </c>
      <c r="B167" s="75" t="s">
        <v>165</v>
      </c>
      <c r="C167" s="75"/>
      <c r="D167" s="75"/>
      <c r="E167" s="75" t="s">
        <v>120</v>
      </c>
      <c r="F167" s="76">
        <v>10</v>
      </c>
      <c r="G167" s="77"/>
      <c r="H167" s="77">
        <f t="shared" si="8"/>
        <v>0</v>
      </c>
      <c r="I167" s="77">
        <f t="shared" si="9"/>
        <v>0</v>
      </c>
      <c r="J167" s="77">
        <f t="shared" si="10"/>
        <v>0</v>
      </c>
      <c r="K167" s="77">
        <f t="shared" si="11"/>
        <v>0</v>
      </c>
    </row>
    <row r="168" spans="1:11" s="145" customFormat="1" ht="15.75">
      <c r="A168" s="74">
        <v>46</v>
      </c>
      <c r="B168" s="75" t="s">
        <v>166</v>
      </c>
      <c r="C168" s="75"/>
      <c r="D168" s="75"/>
      <c r="E168" s="75" t="s">
        <v>120</v>
      </c>
      <c r="F168" s="76">
        <v>10</v>
      </c>
      <c r="G168" s="77"/>
      <c r="H168" s="77">
        <f t="shared" si="8"/>
        <v>0</v>
      </c>
      <c r="I168" s="77">
        <f t="shared" si="9"/>
        <v>0</v>
      </c>
      <c r="J168" s="77">
        <f t="shared" si="10"/>
        <v>0</v>
      </c>
      <c r="K168" s="77">
        <f t="shared" si="11"/>
        <v>0</v>
      </c>
    </row>
    <row r="169" spans="1:11" s="145" customFormat="1" ht="31.5">
      <c r="A169" s="74">
        <v>47</v>
      </c>
      <c r="B169" s="75" t="s">
        <v>167</v>
      </c>
      <c r="C169" s="75"/>
      <c r="D169" s="75"/>
      <c r="E169" s="75" t="s">
        <v>841</v>
      </c>
      <c r="F169" s="76">
        <v>15</v>
      </c>
      <c r="G169" s="77"/>
      <c r="H169" s="77">
        <f t="shared" si="8"/>
        <v>0</v>
      </c>
      <c r="I169" s="77">
        <f t="shared" si="9"/>
        <v>0</v>
      </c>
      <c r="J169" s="77">
        <f t="shared" si="10"/>
        <v>0</v>
      </c>
      <c r="K169" s="77">
        <f t="shared" si="11"/>
        <v>0</v>
      </c>
    </row>
    <row r="170" spans="1:11" ht="15.75">
      <c r="A170" s="74">
        <v>48</v>
      </c>
      <c r="B170" s="75" t="s">
        <v>169</v>
      </c>
      <c r="C170" s="75"/>
      <c r="D170" s="75"/>
      <c r="E170" s="75" t="s">
        <v>120</v>
      </c>
      <c r="F170" s="76">
        <v>50</v>
      </c>
      <c r="G170" s="77"/>
      <c r="H170" s="77">
        <f t="shared" si="8"/>
        <v>0</v>
      </c>
      <c r="I170" s="77">
        <f t="shared" si="9"/>
        <v>0</v>
      </c>
      <c r="J170" s="77">
        <f t="shared" si="10"/>
        <v>0</v>
      </c>
      <c r="K170" s="77">
        <f t="shared" si="11"/>
        <v>0</v>
      </c>
    </row>
    <row r="171" spans="1:11" ht="15.75">
      <c r="A171" s="74">
        <v>49</v>
      </c>
      <c r="B171" s="75" t="s">
        <v>168</v>
      </c>
      <c r="C171" s="75"/>
      <c r="D171" s="75"/>
      <c r="E171" s="75" t="s">
        <v>120</v>
      </c>
      <c r="F171" s="76">
        <v>30</v>
      </c>
      <c r="G171" s="77"/>
      <c r="H171" s="77">
        <f t="shared" si="8"/>
        <v>0</v>
      </c>
      <c r="I171" s="77">
        <f t="shared" si="9"/>
        <v>0</v>
      </c>
      <c r="J171" s="77">
        <f t="shared" si="10"/>
        <v>0</v>
      </c>
      <c r="K171" s="77">
        <f t="shared" si="11"/>
        <v>0</v>
      </c>
    </row>
    <row r="172" spans="1:11" ht="31.5">
      <c r="A172" s="74">
        <v>50</v>
      </c>
      <c r="B172" s="75" t="s">
        <v>170</v>
      </c>
      <c r="C172" s="75"/>
      <c r="D172" s="75"/>
      <c r="E172" s="75" t="s">
        <v>779</v>
      </c>
      <c r="F172" s="76">
        <v>500</v>
      </c>
      <c r="G172" s="77"/>
      <c r="H172" s="77">
        <f t="shared" si="8"/>
        <v>0</v>
      </c>
      <c r="I172" s="77">
        <f t="shared" si="9"/>
        <v>0</v>
      </c>
      <c r="J172" s="77">
        <f t="shared" si="10"/>
        <v>0</v>
      </c>
      <c r="K172" s="77">
        <f t="shared" si="11"/>
        <v>0</v>
      </c>
    </row>
    <row r="173" spans="1:11" ht="15.75">
      <c r="A173" s="74">
        <v>51</v>
      </c>
      <c r="B173" s="75" t="s">
        <v>171</v>
      </c>
      <c r="C173" s="75"/>
      <c r="D173" s="75"/>
      <c r="E173" s="75" t="s">
        <v>120</v>
      </c>
      <c r="F173" s="76">
        <v>70</v>
      </c>
      <c r="G173" s="77"/>
      <c r="H173" s="77">
        <f t="shared" si="8"/>
        <v>0</v>
      </c>
      <c r="I173" s="77">
        <f t="shared" si="9"/>
        <v>0</v>
      </c>
      <c r="J173" s="77">
        <f t="shared" si="10"/>
        <v>0</v>
      </c>
      <c r="K173" s="77">
        <f t="shared" si="11"/>
        <v>0</v>
      </c>
    </row>
    <row r="174" spans="1:11" ht="31.5">
      <c r="A174" s="74">
        <v>52</v>
      </c>
      <c r="B174" s="75" t="s">
        <v>172</v>
      </c>
      <c r="C174" s="75"/>
      <c r="D174" s="75"/>
      <c r="E174" s="75" t="s">
        <v>132</v>
      </c>
      <c r="F174" s="76">
        <v>500</v>
      </c>
      <c r="G174" s="77"/>
      <c r="H174" s="77">
        <f t="shared" si="8"/>
        <v>0</v>
      </c>
      <c r="I174" s="77">
        <f t="shared" si="9"/>
        <v>0</v>
      </c>
      <c r="J174" s="77">
        <f t="shared" si="10"/>
        <v>0</v>
      </c>
      <c r="K174" s="77">
        <f t="shared" si="11"/>
        <v>0</v>
      </c>
    </row>
    <row r="175" spans="1:11" ht="15.75">
      <c r="A175" s="74">
        <v>53</v>
      </c>
      <c r="B175" s="75" t="s">
        <v>173</v>
      </c>
      <c r="C175" s="75"/>
      <c r="D175" s="75"/>
      <c r="E175" s="75" t="s">
        <v>120</v>
      </c>
      <c r="F175" s="76">
        <v>220</v>
      </c>
      <c r="G175" s="77"/>
      <c r="H175" s="77">
        <f t="shared" si="8"/>
        <v>0</v>
      </c>
      <c r="I175" s="77">
        <f t="shared" si="9"/>
        <v>0</v>
      </c>
      <c r="J175" s="77">
        <f t="shared" si="10"/>
        <v>0</v>
      </c>
      <c r="K175" s="77">
        <f t="shared" si="11"/>
        <v>0</v>
      </c>
    </row>
    <row r="176" spans="1:11" ht="31.5">
      <c r="A176" s="74">
        <v>54</v>
      </c>
      <c r="B176" s="75" t="s">
        <v>174</v>
      </c>
      <c r="C176" s="75"/>
      <c r="D176" s="75"/>
      <c r="E176" s="75" t="s">
        <v>132</v>
      </c>
      <c r="F176" s="76">
        <v>500</v>
      </c>
      <c r="G176" s="77"/>
      <c r="H176" s="77">
        <f t="shared" si="8"/>
        <v>0</v>
      </c>
      <c r="I176" s="77">
        <f t="shared" si="9"/>
        <v>0</v>
      </c>
      <c r="J176" s="77">
        <f t="shared" si="10"/>
        <v>0</v>
      </c>
      <c r="K176" s="77">
        <f t="shared" si="11"/>
        <v>0</v>
      </c>
    </row>
    <row r="177" spans="1:11" ht="15.75">
      <c r="A177" s="74">
        <v>55</v>
      </c>
      <c r="B177" s="75" t="s">
        <v>176</v>
      </c>
      <c r="C177" s="75"/>
      <c r="D177" s="75"/>
      <c r="E177" s="75" t="s">
        <v>177</v>
      </c>
      <c r="F177" s="76">
        <v>200</v>
      </c>
      <c r="G177" s="77"/>
      <c r="H177" s="77">
        <f t="shared" si="8"/>
        <v>0</v>
      </c>
      <c r="I177" s="77">
        <f t="shared" si="9"/>
        <v>0</v>
      </c>
      <c r="J177" s="77">
        <f t="shared" si="10"/>
        <v>0</v>
      </c>
      <c r="K177" s="77">
        <f t="shared" si="11"/>
        <v>0</v>
      </c>
    </row>
    <row r="178" spans="1:11" s="144" customFormat="1" ht="31.5">
      <c r="A178" s="74">
        <v>56</v>
      </c>
      <c r="B178" s="75" t="s">
        <v>811</v>
      </c>
      <c r="C178" s="75"/>
      <c r="D178" s="75"/>
      <c r="E178" s="75" t="s">
        <v>122</v>
      </c>
      <c r="F178" s="76">
        <v>40</v>
      </c>
      <c r="G178" s="77"/>
      <c r="H178" s="77">
        <f t="shared" si="8"/>
        <v>0</v>
      </c>
      <c r="I178" s="77">
        <f t="shared" si="9"/>
        <v>0</v>
      </c>
      <c r="J178" s="77">
        <f t="shared" si="10"/>
        <v>0</v>
      </c>
      <c r="K178" s="77">
        <f t="shared" si="11"/>
        <v>0</v>
      </c>
    </row>
    <row r="179" spans="1:11" ht="31.5">
      <c r="A179" s="74">
        <v>57</v>
      </c>
      <c r="B179" s="75" t="s">
        <v>178</v>
      </c>
      <c r="C179" s="75"/>
      <c r="D179" s="75"/>
      <c r="E179" s="75" t="s">
        <v>143</v>
      </c>
      <c r="F179" s="76">
        <v>150</v>
      </c>
      <c r="G179" s="77"/>
      <c r="H179" s="77">
        <f t="shared" si="8"/>
        <v>0</v>
      </c>
      <c r="I179" s="77">
        <f t="shared" si="9"/>
        <v>0</v>
      </c>
      <c r="J179" s="77">
        <f t="shared" si="10"/>
        <v>0</v>
      </c>
      <c r="K179" s="77">
        <f t="shared" si="11"/>
        <v>0</v>
      </c>
    </row>
    <row r="180" spans="1:11" ht="15.75">
      <c r="A180" s="74">
        <v>58</v>
      </c>
      <c r="B180" s="75" t="s">
        <v>179</v>
      </c>
      <c r="C180" s="75"/>
      <c r="D180" s="75"/>
      <c r="E180" s="75" t="s">
        <v>157</v>
      </c>
      <c r="F180" s="76">
        <v>100</v>
      </c>
      <c r="G180" s="77"/>
      <c r="H180" s="77">
        <f t="shared" si="8"/>
        <v>0</v>
      </c>
      <c r="I180" s="77">
        <f t="shared" si="9"/>
        <v>0</v>
      </c>
      <c r="J180" s="77">
        <f t="shared" si="10"/>
        <v>0</v>
      </c>
      <c r="K180" s="77">
        <f t="shared" si="11"/>
        <v>0</v>
      </c>
    </row>
    <row r="181" spans="1:11" ht="15.75">
      <c r="A181" s="74">
        <v>59</v>
      </c>
      <c r="B181" s="75" t="s">
        <v>180</v>
      </c>
      <c r="C181" s="75"/>
      <c r="D181" s="75"/>
      <c r="E181" s="75" t="s">
        <v>157</v>
      </c>
      <c r="F181" s="76">
        <v>150</v>
      </c>
      <c r="G181" s="77"/>
      <c r="H181" s="77">
        <f t="shared" si="8"/>
        <v>0</v>
      </c>
      <c r="I181" s="77">
        <f t="shared" si="9"/>
        <v>0</v>
      </c>
      <c r="J181" s="77">
        <f t="shared" si="10"/>
        <v>0</v>
      </c>
      <c r="K181" s="77">
        <f t="shared" si="11"/>
        <v>0</v>
      </c>
    </row>
    <row r="182" spans="1:11" ht="15.75">
      <c r="A182" s="74">
        <v>60</v>
      </c>
      <c r="B182" s="75" t="s">
        <v>181</v>
      </c>
      <c r="C182" s="75"/>
      <c r="D182" s="75"/>
      <c r="E182" s="75" t="s">
        <v>157</v>
      </c>
      <c r="F182" s="76">
        <v>30</v>
      </c>
      <c r="G182" s="77"/>
      <c r="H182" s="77">
        <f t="shared" si="8"/>
        <v>0</v>
      </c>
      <c r="I182" s="77">
        <f t="shared" si="9"/>
        <v>0</v>
      </c>
      <c r="J182" s="77">
        <f t="shared" si="10"/>
        <v>0</v>
      </c>
      <c r="K182" s="77">
        <f t="shared" si="11"/>
        <v>0</v>
      </c>
    </row>
    <row r="183" spans="1:11" ht="15.75">
      <c r="A183" s="74">
        <v>61</v>
      </c>
      <c r="B183" s="75" t="s">
        <v>182</v>
      </c>
      <c r="C183" s="75"/>
      <c r="D183" s="75"/>
      <c r="E183" s="75" t="s">
        <v>120</v>
      </c>
      <c r="F183" s="76">
        <v>450</v>
      </c>
      <c r="G183" s="77"/>
      <c r="H183" s="77">
        <f t="shared" si="8"/>
        <v>0</v>
      </c>
      <c r="I183" s="77">
        <f t="shared" si="9"/>
        <v>0</v>
      </c>
      <c r="J183" s="77">
        <f t="shared" si="10"/>
        <v>0</v>
      </c>
      <c r="K183" s="77">
        <f t="shared" si="11"/>
        <v>0</v>
      </c>
    </row>
    <row r="184" spans="1:11" ht="15.75">
      <c r="A184" s="74">
        <v>62</v>
      </c>
      <c r="B184" s="75" t="s">
        <v>183</v>
      </c>
      <c r="C184" s="75"/>
      <c r="D184" s="75"/>
      <c r="E184" s="75" t="s">
        <v>120</v>
      </c>
      <c r="F184" s="76">
        <v>5</v>
      </c>
      <c r="G184" s="77"/>
      <c r="H184" s="77">
        <f t="shared" si="8"/>
        <v>0</v>
      </c>
      <c r="I184" s="77">
        <f t="shared" si="9"/>
        <v>0</v>
      </c>
      <c r="J184" s="77">
        <f t="shared" si="10"/>
        <v>0</v>
      </c>
      <c r="K184" s="77">
        <f t="shared" si="11"/>
        <v>0</v>
      </c>
    </row>
    <row r="185" spans="1:11" ht="15.75">
      <c r="A185" s="74">
        <v>63</v>
      </c>
      <c r="B185" s="75" t="s">
        <v>184</v>
      </c>
      <c r="C185" s="75"/>
      <c r="D185" s="75"/>
      <c r="E185" s="75" t="s">
        <v>143</v>
      </c>
      <c r="F185" s="76">
        <v>60</v>
      </c>
      <c r="G185" s="77"/>
      <c r="H185" s="77">
        <f t="shared" si="8"/>
        <v>0</v>
      </c>
      <c r="I185" s="77">
        <f t="shared" si="9"/>
        <v>0</v>
      </c>
      <c r="J185" s="77">
        <f t="shared" si="10"/>
        <v>0</v>
      </c>
      <c r="K185" s="77">
        <f t="shared" si="11"/>
        <v>0</v>
      </c>
    </row>
    <row r="186" spans="1:11" ht="15.75">
      <c r="A186" s="74">
        <v>64</v>
      </c>
      <c r="B186" s="78" t="s">
        <v>185</v>
      </c>
      <c r="C186" s="78"/>
      <c r="D186" s="78"/>
      <c r="E186" s="78" t="s">
        <v>186</v>
      </c>
      <c r="F186" s="79">
        <v>5</v>
      </c>
      <c r="G186" s="80"/>
      <c r="H186" s="77">
        <f t="shared" si="8"/>
        <v>0</v>
      </c>
      <c r="I186" s="77">
        <f t="shared" si="9"/>
        <v>0</v>
      </c>
      <c r="J186" s="77">
        <f t="shared" si="10"/>
        <v>0</v>
      </c>
      <c r="K186" s="77">
        <f t="shared" si="11"/>
        <v>0</v>
      </c>
    </row>
    <row r="187" spans="1:11" ht="31.5">
      <c r="A187" s="74">
        <v>65</v>
      </c>
      <c r="B187" s="75" t="s">
        <v>187</v>
      </c>
      <c r="C187" s="75"/>
      <c r="D187" s="75"/>
      <c r="E187" s="75" t="s">
        <v>769</v>
      </c>
      <c r="F187" s="76">
        <v>5</v>
      </c>
      <c r="G187" s="77"/>
      <c r="H187" s="77">
        <f t="shared" si="8"/>
        <v>0</v>
      </c>
      <c r="I187" s="77">
        <f t="shared" si="9"/>
        <v>0</v>
      </c>
      <c r="J187" s="77">
        <f t="shared" si="10"/>
        <v>0</v>
      </c>
      <c r="K187" s="77">
        <f t="shared" si="11"/>
        <v>0</v>
      </c>
    </row>
    <row r="188" spans="1:11" ht="31.5">
      <c r="A188" s="74">
        <v>66</v>
      </c>
      <c r="B188" s="75" t="s">
        <v>189</v>
      </c>
      <c r="C188" s="75"/>
      <c r="D188" s="75"/>
      <c r="E188" s="75" t="s">
        <v>778</v>
      </c>
      <c r="F188" s="76">
        <v>5</v>
      </c>
      <c r="G188" s="77"/>
      <c r="H188" s="77">
        <f t="shared" si="8"/>
        <v>0</v>
      </c>
      <c r="I188" s="77">
        <f t="shared" si="9"/>
        <v>0</v>
      </c>
      <c r="J188" s="77">
        <f t="shared" si="10"/>
        <v>0</v>
      </c>
      <c r="K188" s="77">
        <f t="shared" si="11"/>
        <v>0</v>
      </c>
    </row>
    <row r="189" spans="1:11" ht="31.5">
      <c r="A189" s="74">
        <v>67</v>
      </c>
      <c r="B189" s="75" t="s">
        <v>188</v>
      </c>
      <c r="C189" s="75"/>
      <c r="D189" s="75"/>
      <c r="E189" s="75" t="s">
        <v>124</v>
      </c>
      <c r="F189" s="76">
        <v>350</v>
      </c>
      <c r="G189" s="77"/>
      <c r="H189" s="77">
        <f t="shared" si="8"/>
        <v>0</v>
      </c>
      <c r="I189" s="77">
        <f t="shared" si="9"/>
        <v>0</v>
      </c>
      <c r="J189" s="77">
        <f t="shared" si="10"/>
        <v>0</v>
      </c>
      <c r="K189" s="77">
        <f t="shared" si="11"/>
        <v>0</v>
      </c>
    </row>
    <row r="190" spans="1:11" ht="31.5">
      <c r="A190" s="74">
        <v>68</v>
      </c>
      <c r="B190" s="75" t="s">
        <v>190</v>
      </c>
      <c r="C190" s="75"/>
      <c r="D190" s="75"/>
      <c r="E190" s="75" t="s">
        <v>124</v>
      </c>
      <c r="F190" s="79">
        <v>40</v>
      </c>
      <c r="G190" s="77"/>
      <c r="H190" s="77">
        <f t="shared" si="8"/>
        <v>0</v>
      </c>
      <c r="I190" s="77">
        <f t="shared" si="9"/>
        <v>0</v>
      </c>
      <c r="J190" s="77">
        <f t="shared" si="10"/>
        <v>0</v>
      </c>
      <c r="K190" s="77">
        <f t="shared" si="11"/>
        <v>0</v>
      </c>
    </row>
    <row r="191" spans="1:11" ht="31.5">
      <c r="A191" s="74">
        <v>69</v>
      </c>
      <c r="B191" s="75" t="s">
        <v>191</v>
      </c>
      <c r="C191" s="75"/>
      <c r="D191" s="75"/>
      <c r="E191" s="75" t="s">
        <v>916</v>
      </c>
      <c r="F191" s="79">
        <v>40</v>
      </c>
      <c r="G191" s="77"/>
      <c r="H191" s="77">
        <f t="shared" si="8"/>
        <v>0</v>
      </c>
      <c r="I191" s="77">
        <f t="shared" si="9"/>
        <v>0</v>
      </c>
      <c r="J191" s="77">
        <f t="shared" si="10"/>
        <v>0</v>
      </c>
      <c r="K191" s="77">
        <f t="shared" si="11"/>
        <v>0</v>
      </c>
    </row>
    <row r="192" spans="1:11" ht="31.5">
      <c r="A192" s="74">
        <v>70</v>
      </c>
      <c r="B192" s="75" t="s">
        <v>192</v>
      </c>
      <c r="C192" s="75"/>
      <c r="D192" s="75"/>
      <c r="E192" s="75" t="s">
        <v>954</v>
      </c>
      <c r="F192" s="76">
        <v>120</v>
      </c>
      <c r="G192" s="77"/>
      <c r="H192" s="77">
        <f t="shared" si="8"/>
        <v>0</v>
      </c>
      <c r="I192" s="77">
        <f t="shared" si="9"/>
        <v>0</v>
      </c>
      <c r="J192" s="77">
        <f t="shared" si="10"/>
        <v>0</v>
      </c>
      <c r="K192" s="77">
        <f t="shared" si="11"/>
        <v>0</v>
      </c>
    </row>
    <row r="193" spans="1:11" s="146" customFormat="1" ht="15.75">
      <c r="A193" s="74">
        <v>71</v>
      </c>
      <c r="B193" s="75" t="s">
        <v>193</v>
      </c>
      <c r="C193" s="75"/>
      <c r="D193" s="75"/>
      <c r="E193" s="75" t="s">
        <v>157</v>
      </c>
      <c r="F193" s="76">
        <v>1000</v>
      </c>
      <c r="G193" s="77"/>
      <c r="H193" s="77">
        <f t="shared" si="8"/>
        <v>0</v>
      </c>
      <c r="I193" s="77">
        <f t="shared" si="9"/>
        <v>0</v>
      </c>
      <c r="J193" s="77">
        <f t="shared" si="10"/>
        <v>0</v>
      </c>
      <c r="K193" s="77">
        <f t="shared" si="11"/>
        <v>0</v>
      </c>
    </row>
    <row r="194" spans="1:11" s="146" customFormat="1" ht="15.75">
      <c r="A194" s="74">
        <v>72</v>
      </c>
      <c r="B194" s="75" t="s">
        <v>194</v>
      </c>
      <c r="C194" s="75"/>
      <c r="D194" s="75"/>
      <c r="E194" s="75" t="s">
        <v>157</v>
      </c>
      <c r="F194" s="76">
        <v>40</v>
      </c>
      <c r="G194" s="77"/>
      <c r="H194" s="77">
        <f t="shared" si="8"/>
        <v>0</v>
      </c>
      <c r="I194" s="77">
        <f t="shared" si="9"/>
        <v>0</v>
      </c>
      <c r="J194" s="77">
        <f t="shared" si="10"/>
        <v>0</v>
      </c>
      <c r="K194" s="77">
        <f t="shared" si="11"/>
        <v>0</v>
      </c>
    </row>
    <row r="195" spans="1:11" ht="31.5">
      <c r="A195" s="74">
        <v>73</v>
      </c>
      <c r="B195" s="75" t="s">
        <v>195</v>
      </c>
      <c r="C195" s="75"/>
      <c r="D195" s="75"/>
      <c r="E195" s="75" t="s">
        <v>917</v>
      </c>
      <c r="F195" s="76">
        <v>15</v>
      </c>
      <c r="G195" s="77"/>
      <c r="H195" s="77">
        <f t="shared" si="8"/>
        <v>0</v>
      </c>
      <c r="I195" s="77">
        <f t="shared" si="9"/>
        <v>0</v>
      </c>
      <c r="J195" s="77">
        <f t="shared" si="10"/>
        <v>0</v>
      </c>
      <c r="K195" s="77">
        <f t="shared" si="11"/>
        <v>0</v>
      </c>
    </row>
    <row r="196" spans="1:11" ht="15.75">
      <c r="A196" s="74">
        <v>74</v>
      </c>
      <c r="B196" s="75" t="s">
        <v>196</v>
      </c>
      <c r="C196" s="75"/>
      <c r="D196" s="75"/>
      <c r="E196" s="75" t="s">
        <v>126</v>
      </c>
      <c r="F196" s="76">
        <v>10</v>
      </c>
      <c r="G196" s="77"/>
      <c r="H196" s="77">
        <f t="shared" si="8"/>
        <v>0</v>
      </c>
      <c r="I196" s="77">
        <f t="shared" si="9"/>
        <v>0</v>
      </c>
      <c r="J196" s="77">
        <f t="shared" si="10"/>
        <v>0</v>
      </c>
      <c r="K196" s="77">
        <f t="shared" si="11"/>
        <v>0</v>
      </c>
    </row>
    <row r="197" spans="1:11" ht="15.75">
      <c r="A197" s="74">
        <v>75</v>
      </c>
      <c r="B197" s="75" t="s">
        <v>197</v>
      </c>
      <c r="C197" s="75"/>
      <c r="D197" s="75"/>
      <c r="E197" s="75" t="s">
        <v>143</v>
      </c>
      <c r="F197" s="76">
        <v>2</v>
      </c>
      <c r="G197" s="77"/>
      <c r="H197" s="77">
        <f t="shared" si="8"/>
        <v>0</v>
      </c>
      <c r="I197" s="77">
        <f t="shared" si="9"/>
        <v>0</v>
      </c>
      <c r="J197" s="77">
        <f t="shared" si="10"/>
        <v>0</v>
      </c>
      <c r="K197" s="77">
        <f t="shared" si="11"/>
        <v>0</v>
      </c>
    </row>
    <row r="198" spans="1:11" ht="31.5">
      <c r="A198" s="74">
        <v>76</v>
      </c>
      <c r="B198" s="75" t="s">
        <v>198</v>
      </c>
      <c r="C198" s="75"/>
      <c r="D198" s="75"/>
      <c r="E198" s="75" t="s">
        <v>132</v>
      </c>
      <c r="F198" s="76">
        <v>10</v>
      </c>
      <c r="G198" s="77"/>
      <c r="H198" s="77">
        <f t="shared" si="8"/>
        <v>0</v>
      </c>
      <c r="I198" s="77">
        <f t="shared" si="9"/>
        <v>0</v>
      </c>
      <c r="J198" s="77">
        <f t="shared" si="10"/>
        <v>0</v>
      </c>
      <c r="K198" s="77">
        <f t="shared" si="11"/>
        <v>0</v>
      </c>
    </row>
    <row r="199" spans="1:11" ht="15.75">
      <c r="A199" s="74">
        <v>77</v>
      </c>
      <c r="B199" s="75" t="s">
        <v>199</v>
      </c>
      <c r="C199" s="75"/>
      <c r="D199" s="75"/>
      <c r="E199" s="75" t="s">
        <v>112</v>
      </c>
      <c r="F199" s="76">
        <v>20</v>
      </c>
      <c r="G199" s="77"/>
      <c r="H199" s="77">
        <f t="shared" si="8"/>
        <v>0</v>
      </c>
      <c r="I199" s="77">
        <f t="shared" si="9"/>
        <v>0</v>
      </c>
      <c r="J199" s="77">
        <f t="shared" si="10"/>
        <v>0</v>
      </c>
      <c r="K199" s="77">
        <f t="shared" si="11"/>
        <v>0</v>
      </c>
    </row>
    <row r="200" spans="1:11" ht="31.5">
      <c r="A200" s="74">
        <v>78</v>
      </c>
      <c r="B200" s="78" t="s">
        <v>201</v>
      </c>
      <c r="C200" s="78"/>
      <c r="D200" s="78"/>
      <c r="E200" s="78" t="s">
        <v>112</v>
      </c>
      <c r="F200" s="79">
        <v>50</v>
      </c>
      <c r="G200" s="80"/>
      <c r="H200" s="80">
        <f t="shared" si="8"/>
        <v>0</v>
      </c>
      <c r="I200" s="80">
        <f t="shared" si="9"/>
        <v>0</v>
      </c>
      <c r="J200" s="77">
        <f t="shared" si="10"/>
        <v>0</v>
      </c>
      <c r="K200" s="80">
        <f t="shared" si="11"/>
        <v>0</v>
      </c>
    </row>
    <row r="201" spans="1:11" ht="31.5">
      <c r="A201" s="74">
        <v>79</v>
      </c>
      <c r="B201" s="78" t="s">
        <v>203</v>
      </c>
      <c r="C201" s="78"/>
      <c r="D201" s="78"/>
      <c r="E201" s="78" t="s">
        <v>143</v>
      </c>
      <c r="F201" s="79">
        <v>15</v>
      </c>
      <c r="G201" s="80"/>
      <c r="H201" s="80">
        <f t="shared" si="8"/>
        <v>0</v>
      </c>
      <c r="I201" s="80">
        <f t="shared" si="9"/>
        <v>0</v>
      </c>
      <c r="J201" s="77">
        <f t="shared" si="10"/>
        <v>0</v>
      </c>
      <c r="K201" s="80">
        <f t="shared" si="11"/>
        <v>0</v>
      </c>
    </row>
    <row r="202" spans="1:11" ht="31.5">
      <c r="A202" s="74">
        <v>80</v>
      </c>
      <c r="B202" s="75" t="s">
        <v>202</v>
      </c>
      <c r="C202" s="75"/>
      <c r="D202" s="75"/>
      <c r="E202" s="75" t="s">
        <v>126</v>
      </c>
      <c r="F202" s="76">
        <v>5</v>
      </c>
      <c r="G202" s="77"/>
      <c r="H202" s="77">
        <f t="shared" si="8"/>
        <v>0</v>
      </c>
      <c r="I202" s="77">
        <f t="shared" si="9"/>
        <v>0</v>
      </c>
      <c r="J202" s="77">
        <f t="shared" si="10"/>
        <v>0</v>
      </c>
      <c r="K202" s="77">
        <f t="shared" si="11"/>
        <v>0</v>
      </c>
    </row>
    <row r="203" spans="1:11" ht="15.75">
      <c r="A203" s="74">
        <v>81</v>
      </c>
      <c r="B203" s="75" t="s">
        <v>204</v>
      </c>
      <c r="C203" s="75"/>
      <c r="D203" s="75"/>
      <c r="E203" s="75" t="s">
        <v>112</v>
      </c>
      <c r="F203" s="76">
        <v>100</v>
      </c>
      <c r="G203" s="77"/>
      <c r="H203" s="77">
        <f t="shared" si="8"/>
        <v>0</v>
      </c>
      <c r="I203" s="77">
        <f t="shared" si="9"/>
        <v>0</v>
      </c>
      <c r="J203" s="77">
        <f t="shared" si="10"/>
        <v>0</v>
      </c>
      <c r="K203" s="77">
        <f t="shared" si="11"/>
        <v>0</v>
      </c>
    </row>
    <row r="204" spans="1:11" ht="31.5">
      <c r="A204" s="74">
        <v>82</v>
      </c>
      <c r="B204" s="75" t="s">
        <v>205</v>
      </c>
      <c r="C204" s="75"/>
      <c r="D204" s="75"/>
      <c r="E204" s="75" t="s">
        <v>95</v>
      </c>
      <c r="F204" s="76">
        <v>15</v>
      </c>
      <c r="G204" s="77"/>
      <c r="H204" s="77">
        <f t="shared" si="8"/>
        <v>0</v>
      </c>
      <c r="I204" s="77">
        <f t="shared" si="9"/>
        <v>0</v>
      </c>
      <c r="J204" s="77">
        <f t="shared" si="10"/>
        <v>0</v>
      </c>
      <c r="K204" s="77">
        <f t="shared" si="11"/>
        <v>0</v>
      </c>
    </row>
    <row r="205" spans="1:11" ht="15.75">
      <c r="A205" s="74">
        <v>83</v>
      </c>
      <c r="B205" s="75" t="s">
        <v>206</v>
      </c>
      <c r="C205" s="75"/>
      <c r="D205" s="75"/>
      <c r="E205" s="75" t="s">
        <v>157</v>
      </c>
      <c r="F205" s="76">
        <v>550</v>
      </c>
      <c r="G205" s="77"/>
      <c r="H205" s="77">
        <f t="shared" si="8"/>
        <v>0</v>
      </c>
      <c r="I205" s="77">
        <f t="shared" si="9"/>
        <v>0</v>
      </c>
      <c r="J205" s="77">
        <f t="shared" si="10"/>
        <v>0</v>
      </c>
      <c r="K205" s="77">
        <f t="shared" si="11"/>
        <v>0</v>
      </c>
    </row>
    <row r="206" spans="1:11" ht="15.75">
      <c r="A206" s="74">
        <v>84</v>
      </c>
      <c r="B206" s="75" t="s">
        <v>207</v>
      </c>
      <c r="C206" s="75"/>
      <c r="D206" s="75"/>
      <c r="E206" s="75" t="s">
        <v>157</v>
      </c>
      <c r="F206" s="76">
        <v>30</v>
      </c>
      <c r="G206" s="77"/>
      <c r="H206" s="77">
        <f t="shared" si="8"/>
        <v>0</v>
      </c>
      <c r="I206" s="77">
        <f t="shared" si="9"/>
        <v>0</v>
      </c>
      <c r="J206" s="77">
        <f t="shared" si="10"/>
        <v>0</v>
      </c>
      <c r="K206" s="77">
        <f t="shared" si="11"/>
        <v>0</v>
      </c>
    </row>
    <row r="207" spans="1:11" ht="47.25">
      <c r="A207" s="74">
        <v>85</v>
      </c>
      <c r="B207" s="81" t="s">
        <v>208</v>
      </c>
      <c r="C207" s="81"/>
      <c r="D207" s="81"/>
      <c r="E207" s="81" t="s">
        <v>812</v>
      </c>
      <c r="F207" s="82">
        <v>60</v>
      </c>
      <c r="G207" s="83"/>
      <c r="H207" s="83">
        <f t="shared" si="8"/>
        <v>0</v>
      </c>
      <c r="I207" s="83">
        <f t="shared" si="9"/>
        <v>0</v>
      </c>
      <c r="J207" s="77">
        <f t="shared" si="10"/>
        <v>0</v>
      </c>
      <c r="K207" s="83">
        <f t="shared" si="11"/>
        <v>0</v>
      </c>
    </row>
    <row r="208" spans="1:11" ht="31.5">
      <c r="A208" s="74">
        <v>86</v>
      </c>
      <c r="B208" s="75" t="s">
        <v>209</v>
      </c>
      <c r="C208" s="75"/>
      <c r="D208" s="75"/>
      <c r="E208" s="75" t="s">
        <v>918</v>
      </c>
      <c r="F208" s="76">
        <v>2</v>
      </c>
      <c r="G208" s="77"/>
      <c r="H208" s="77">
        <f t="shared" si="8"/>
        <v>0</v>
      </c>
      <c r="I208" s="77">
        <f t="shared" si="9"/>
        <v>0</v>
      </c>
      <c r="J208" s="77">
        <f t="shared" si="10"/>
        <v>0</v>
      </c>
      <c r="K208" s="77">
        <f t="shared" si="11"/>
        <v>0</v>
      </c>
    </row>
    <row r="209" spans="1:11" ht="31.5">
      <c r="A209" s="74">
        <v>87</v>
      </c>
      <c r="B209" s="75" t="s">
        <v>211</v>
      </c>
      <c r="C209" s="75"/>
      <c r="D209" s="75"/>
      <c r="E209" s="75" t="s">
        <v>212</v>
      </c>
      <c r="F209" s="76">
        <v>180</v>
      </c>
      <c r="G209" s="77"/>
      <c r="H209" s="77">
        <f t="shared" si="8"/>
        <v>0</v>
      </c>
      <c r="I209" s="77">
        <f t="shared" si="9"/>
        <v>0</v>
      </c>
      <c r="J209" s="77">
        <f t="shared" si="10"/>
        <v>0</v>
      </c>
      <c r="K209" s="77">
        <f t="shared" si="11"/>
        <v>0</v>
      </c>
    </row>
    <row r="210" spans="1:11" s="145" customFormat="1" ht="31.5">
      <c r="A210" s="74">
        <v>88</v>
      </c>
      <c r="B210" s="84" t="s">
        <v>755</v>
      </c>
      <c r="C210" s="84"/>
      <c r="D210" s="84"/>
      <c r="E210" s="84" t="s">
        <v>770</v>
      </c>
      <c r="F210" s="85">
        <v>60</v>
      </c>
      <c r="G210" s="86"/>
      <c r="H210" s="77">
        <f t="shared" si="8"/>
        <v>0</v>
      </c>
      <c r="I210" s="77">
        <f t="shared" si="9"/>
        <v>0</v>
      </c>
      <c r="J210" s="77">
        <f t="shared" si="10"/>
        <v>0</v>
      </c>
      <c r="K210" s="77">
        <f t="shared" si="11"/>
        <v>0</v>
      </c>
    </row>
    <row r="211" spans="1:11" ht="31.5">
      <c r="A211" s="74">
        <v>89</v>
      </c>
      <c r="B211" s="84" t="s">
        <v>756</v>
      </c>
      <c r="C211" s="84"/>
      <c r="D211" s="84"/>
      <c r="E211" s="84" t="s">
        <v>770</v>
      </c>
      <c r="F211" s="85">
        <v>70</v>
      </c>
      <c r="G211" s="86"/>
      <c r="H211" s="77">
        <f t="shared" si="8"/>
        <v>0</v>
      </c>
      <c r="I211" s="77">
        <f t="shared" si="9"/>
        <v>0</v>
      </c>
      <c r="J211" s="77">
        <f t="shared" si="10"/>
        <v>0</v>
      </c>
      <c r="K211" s="77">
        <f t="shared" si="11"/>
        <v>0</v>
      </c>
    </row>
    <row r="212" spans="1:11" s="145" customFormat="1" ht="15.75">
      <c r="A212" s="74">
        <v>90</v>
      </c>
      <c r="B212" s="78" t="s">
        <v>213</v>
      </c>
      <c r="C212" s="78"/>
      <c r="D212" s="78"/>
      <c r="E212" s="78" t="s">
        <v>214</v>
      </c>
      <c r="F212" s="79">
        <v>15</v>
      </c>
      <c r="G212" s="80"/>
      <c r="H212" s="77">
        <f t="shared" si="8"/>
        <v>0</v>
      </c>
      <c r="I212" s="77">
        <f t="shared" si="9"/>
        <v>0</v>
      </c>
      <c r="J212" s="77">
        <f t="shared" si="10"/>
        <v>0</v>
      </c>
      <c r="K212" s="77">
        <f t="shared" si="11"/>
        <v>0</v>
      </c>
    </row>
    <row r="213" spans="1:11" ht="51.75">
      <c r="A213" s="74">
        <v>91</v>
      </c>
      <c r="B213" s="75" t="s">
        <v>217</v>
      </c>
      <c r="C213" s="75"/>
      <c r="D213" s="75"/>
      <c r="E213" s="161" t="s">
        <v>919</v>
      </c>
      <c r="F213" s="76">
        <v>5</v>
      </c>
      <c r="G213" s="77"/>
      <c r="H213" s="77">
        <f t="shared" si="8"/>
        <v>0</v>
      </c>
      <c r="I213" s="77">
        <f t="shared" si="9"/>
        <v>0</v>
      </c>
      <c r="J213" s="77">
        <f t="shared" si="10"/>
        <v>0</v>
      </c>
      <c r="K213" s="77">
        <f t="shared" si="11"/>
        <v>0</v>
      </c>
    </row>
    <row r="214" spans="1:11" ht="31.5">
      <c r="A214" s="74">
        <v>92</v>
      </c>
      <c r="B214" s="75" t="s">
        <v>221</v>
      </c>
      <c r="C214" s="75"/>
      <c r="D214" s="75"/>
      <c r="E214" s="75" t="s">
        <v>222</v>
      </c>
      <c r="F214" s="76">
        <v>230</v>
      </c>
      <c r="G214" s="77"/>
      <c r="H214" s="77">
        <f t="shared" si="8"/>
        <v>0</v>
      </c>
      <c r="I214" s="77">
        <f t="shared" si="9"/>
        <v>0</v>
      </c>
      <c r="J214" s="77">
        <f t="shared" si="10"/>
        <v>0</v>
      </c>
      <c r="K214" s="77">
        <f t="shared" si="11"/>
        <v>0</v>
      </c>
    </row>
    <row r="215" spans="1:11" ht="15.75">
      <c r="A215" s="74">
        <v>93</v>
      </c>
      <c r="B215" s="75" t="s">
        <v>218</v>
      </c>
      <c r="C215" s="75"/>
      <c r="D215" s="75"/>
      <c r="E215" s="75" t="s">
        <v>219</v>
      </c>
      <c r="F215" s="76">
        <v>5</v>
      </c>
      <c r="G215" s="77"/>
      <c r="H215" s="77">
        <f t="shared" si="8"/>
        <v>0</v>
      </c>
      <c r="I215" s="77">
        <f t="shared" si="9"/>
        <v>0</v>
      </c>
      <c r="J215" s="77">
        <f t="shared" si="10"/>
        <v>0</v>
      </c>
      <c r="K215" s="77">
        <f t="shared" si="11"/>
        <v>0</v>
      </c>
    </row>
    <row r="216" spans="1:11" ht="31.5">
      <c r="A216" s="74">
        <v>94</v>
      </c>
      <c r="B216" s="75" t="s">
        <v>220</v>
      </c>
      <c r="C216" s="75"/>
      <c r="D216" s="75"/>
      <c r="E216" s="75" t="s">
        <v>779</v>
      </c>
      <c r="F216" s="76">
        <v>150</v>
      </c>
      <c r="G216" s="77"/>
      <c r="H216" s="77">
        <f t="shared" si="8"/>
        <v>0</v>
      </c>
      <c r="I216" s="77">
        <f t="shared" si="9"/>
        <v>0</v>
      </c>
      <c r="J216" s="77">
        <f t="shared" si="10"/>
        <v>0</v>
      </c>
      <c r="K216" s="77">
        <f t="shared" si="11"/>
        <v>0</v>
      </c>
    </row>
    <row r="217" spans="1:11" ht="31.5">
      <c r="A217" s="74">
        <v>95</v>
      </c>
      <c r="B217" s="75" t="s">
        <v>223</v>
      </c>
      <c r="C217" s="75"/>
      <c r="D217" s="75"/>
      <c r="E217" s="75" t="s">
        <v>222</v>
      </c>
      <c r="F217" s="76">
        <v>250</v>
      </c>
      <c r="G217" s="77"/>
      <c r="H217" s="77">
        <f t="shared" si="8"/>
        <v>0</v>
      </c>
      <c r="I217" s="77">
        <f t="shared" si="9"/>
        <v>0</v>
      </c>
      <c r="J217" s="77">
        <f t="shared" si="10"/>
        <v>0</v>
      </c>
      <c r="K217" s="77">
        <f t="shared" si="11"/>
        <v>0</v>
      </c>
    </row>
    <row r="218" spans="1:11" ht="26.25">
      <c r="A218" s="74">
        <v>96</v>
      </c>
      <c r="B218" s="75" t="s">
        <v>813</v>
      </c>
      <c r="C218" s="75"/>
      <c r="D218" s="75"/>
      <c r="E218" s="161" t="s">
        <v>993</v>
      </c>
      <c r="F218" s="76">
        <v>40</v>
      </c>
      <c r="G218" s="77"/>
      <c r="H218" s="77">
        <f t="shared" si="8"/>
        <v>0</v>
      </c>
      <c r="I218" s="77">
        <f t="shared" si="9"/>
        <v>0</v>
      </c>
      <c r="J218" s="77">
        <f t="shared" si="10"/>
        <v>0</v>
      </c>
      <c r="K218" s="77">
        <f t="shared" si="11"/>
        <v>0</v>
      </c>
    </row>
    <row r="219" spans="1:11" ht="31.5">
      <c r="A219" s="74">
        <v>97</v>
      </c>
      <c r="B219" s="136" t="s">
        <v>224</v>
      </c>
      <c r="C219" s="136"/>
      <c r="D219" s="136"/>
      <c r="E219" s="136" t="s">
        <v>225</v>
      </c>
      <c r="F219" s="137">
        <v>40</v>
      </c>
      <c r="G219" s="138"/>
      <c r="H219" s="138">
        <f t="shared" si="8"/>
        <v>0</v>
      </c>
      <c r="I219" s="138">
        <f t="shared" si="9"/>
        <v>0</v>
      </c>
      <c r="J219" s="77">
        <f t="shared" si="10"/>
        <v>0</v>
      </c>
      <c r="K219" s="138">
        <f t="shared" si="11"/>
        <v>0</v>
      </c>
    </row>
    <row r="220" spans="1:11" ht="31.5">
      <c r="A220" s="74">
        <v>98</v>
      </c>
      <c r="B220" s="55" t="s">
        <v>226</v>
      </c>
      <c r="C220" s="55"/>
      <c r="D220" s="55"/>
      <c r="E220" s="55" t="s">
        <v>227</v>
      </c>
      <c r="F220" s="56">
        <v>80</v>
      </c>
      <c r="G220" s="37"/>
      <c r="H220" s="37">
        <f t="shared" si="8"/>
        <v>0</v>
      </c>
      <c r="I220" s="37">
        <f t="shared" si="9"/>
        <v>0</v>
      </c>
      <c r="J220" s="77">
        <f t="shared" si="10"/>
        <v>0</v>
      </c>
      <c r="K220" s="37">
        <f t="shared" si="11"/>
        <v>0</v>
      </c>
    </row>
    <row r="221" spans="1:11" ht="31.5">
      <c r="A221" s="74">
        <v>99</v>
      </c>
      <c r="B221" s="55" t="s">
        <v>228</v>
      </c>
      <c r="C221" s="55"/>
      <c r="D221" s="55"/>
      <c r="E221" s="55" t="s">
        <v>227</v>
      </c>
      <c r="F221" s="56">
        <v>70</v>
      </c>
      <c r="G221" s="37"/>
      <c r="H221" s="37">
        <f t="shared" si="8"/>
        <v>0</v>
      </c>
      <c r="I221" s="37">
        <f t="shared" si="9"/>
        <v>0</v>
      </c>
      <c r="J221" s="77">
        <f t="shared" si="10"/>
        <v>0</v>
      </c>
      <c r="K221" s="37">
        <f t="shared" si="11"/>
        <v>0</v>
      </c>
    </row>
    <row r="222" spans="1:11" ht="15.75">
      <c r="A222" s="34"/>
      <c r="B222" s="24" t="s">
        <v>14</v>
      </c>
      <c r="C222" s="24"/>
      <c r="D222" s="24"/>
      <c r="E222" s="24"/>
      <c r="F222" s="39"/>
      <c r="G222" s="40"/>
      <c r="H222" s="40">
        <f>SUM(H123:H221)</f>
        <v>0</v>
      </c>
      <c r="I222" s="40"/>
      <c r="J222" s="40"/>
      <c r="K222" s="40">
        <f>SUM(K123:K221)</f>
        <v>0</v>
      </c>
    </row>
    <row r="223" spans="2:11" ht="15.75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1:11" ht="15.75">
      <c r="A224" s="50"/>
      <c r="B224" s="51" t="s">
        <v>762</v>
      </c>
      <c r="C224" s="51"/>
      <c r="D224" s="51"/>
      <c r="E224" s="51"/>
      <c r="F224" s="53"/>
      <c r="G224" s="54"/>
      <c r="H224" s="54"/>
      <c r="I224" s="54"/>
      <c r="J224" s="29"/>
      <c r="K224" s="29"/>
    </row>
    <row r="225" spans="1:11" ht="31.5">
      <c r="A225" s="50"/>
      <c r="B225" s="31" t="s">
        <v>2</v>
      </c>
      <c r="C225" s="31" t="s">
        <v>3</v>
      </c>
      <c r="D225" s="31" t="s">
        <v>4</v>
      </c>
      <c r="E225" s="31" t="s">
        <v>5</v>
      </c>
      <c r="F225" s="32" t="s">
        <v>6</v>
      </c>
      <c r="G225" s="33" t="s">
        <v>7</v>
      </c>
      <c r="H225" s="33" t="s">
        <v>8</v>
      </c>
      <c r="I225" s="33" t="s">
        <v>9</v>
      </c>
      <c r="J225" s="33" t="s">
        <v>10</v>
      </c>
      <c r="K225" s="33" t="s">
        <v>11</v>
      </c>
    </row>
    <row r="226" spans="1:11" ht="47.25">
      <c r="A226" s="34">
        <v>1</v>
      </c>
      <c r="B226" s="35" t="s">
        <v>961</v>
      </c>
      <c r="C226" s="35"/>
      <c r="D226" s="35"/>
      <c r="E226" s="35" t="s">
        <v>230</v>
      </c>
      <c r="F226" s="36">
        <v>220</v>
      </c>
      <c r="G226" s="37"/>
      <c r="H226" s="37">
        <f>G226*F226</f>
        <v>0</v>
      </c>
      <c r="I226" s="37">
        <f aca="true" t="shared" si="12" ref="I226:I476">G226*0.08</f>
        <v>0</v>
      </c>
      <c r="J226" s="37">
        <f aca="true" t="shared" si="13" ref="J226:J291">G226*1.08</f>
        <v>0</v>
      </c>
      <c r="K226" s="37">
        <f aca="true" t="shared" si="14" ref="K226:K291">F226*J226</f>
        <v>0</v>
      </c>
    </row>
    <row r="227" spans="1:11" ht="15.75">
      <c r="A227" s="34">
        <v>2</v>
      </c>
      <c r="B227" s="133" t="s">
        <v>231</v>
      </c>
      <c r="C227" s="133"/>
      <c r="D227" s="133"/>
      <c r="E227" s="133" t="s">
        <v>120</v>
      </c>
      <c r="F227" s="134">
        <v>30</v>
      </c>
      <c r="G227" s="135"/>
      <c r="H227" s="37">
        <f>G227*F227</f>
        <v>0</v>
      </c>
      <c r="I227" s="135">
        <f t="shared" si="12"/>
        <v>0</v>
      </c>
      <c r="J227" s="37">
        <f t="shared" si="13"/>
        <v>0</v>
      </c>
      <c r="K227" s="37">
        <f t="shared" si="14"/>
        <v>0</v>
      </c>
    </row>
    <row r="228" spans="1:11" ht="15.75">
      <c r="A228" s="34">
        <v>3</v>
      </c>
      <c r="B228" s="75" t="s">
        <v>232</v>
      </c>
      <c r="C228" s="75"/>
      <c r="D228" s="75"/>
      <c r="E228" s="75" t="s">
        <v>120</v>
      </c>
      <c r="F228" s="76">
        <v>20</v>
      </c>
      <c r="G228" s="77"/>
      <c r="H228" s="37">
        <f>G228*F228</f>
        <v>0</v>
      </c>
      <c r="I228" s="77">
        <f t="shared" si="12"/>
        <v>0</v>
      </c>
      <c r="J228" s="37">
        <f t="shared" si="13"/>
        <v>0</v>
      </c>
      <c r="K228" s="37">
        <f t="shared" si="14"/>
        <v>0</v>
      </c>
    </row>
    <row r="229" spans="1:11" s="13" customFormat="1" ht="15.75">
      <c r="A229" s="34">
        <v>4</v>
      </c>
      <c r="B229" s="84" t="s">
        <v>233</v>
      </c>
      <c r="C229" s="84"/>
      <c r="D229" s="84"/>
      <c r="E229" s="84" t="s">
        <v>234</v>
      </c>
      <c r="F229" s="85">
        <v>30</v>
      </c>
      <c r="G229" s="77"/>
      <c r="H229" s="37">
        <f>G229*F229</f>
        <v>0</v>
      </c>
      <c r="I229" s="77">
        <f t="shared" si="12"/>
        <v>0</v>
      </c>
      <c r="J229" s="37">
        <f t="shared" si="13"/>
        <v>0</v>
      </c>
      <c r="K229" s="37">
        <f t="shared" si="14"/>
        <v>0</v>
      </c>
    </row>
    <row r="230" spans="1:11" ht="15.75">
      <c r="A230" s="34">
        <v>5</v>
      </c>
      <c r="B230" s="75" t="s">
        <v>235</v>
      </c>
      <c r="C230" s="75"/>
      <c r="D230" s="75"/>
      <c r="E230" s="75" t="s">
        <v>120</v>
      </c>
      <c r="F230" s="76">
        <v>350</v>
      </c>
      <c r="G230" s="77"/>
      <c r="H230" s="37">
        <f>G230*F230</f>
        <v>0</v>
      </c>
      <c r="I230" s="77">
        <f t="shared" si="12"/>
        <v>0</v>
      </c>
      <c r="J230" s="37">
        <f t="shared" si="13"/>
        <v>0</v>
      </c>
      <c r="K230" s="37">
        <f t="shared" si="14"/>
        <v>0</v>
      </c>
    </row>
    <row r="231" spans="1:11" ht="15.75">
      <c r="A231" s="34">
        <v>6</v>
      </c>
      <c r="B231" s="75" t="s">
        <v>236</v>
      </c>
      <c r="C231" s="75"/>
      <c r="D231" s="75"/>
      <c r="E231" s="75" t="s">
        <v>120</v>
      </c>
      <c r="F231" s="76">
        <v>400</v>
      </c>
      <c r="G231" s="77"/>
      <c r="H231" s="37">
        <f aca="true" t="shared" si="15" ref="H231:H294">G231*F231</f>
        <v>0</v>
      </c>
      <c r="I231" s="77">
        <f t="shared" si="12"/>
        <v>0</v>
      </c>
      <c r="J231" s="37">
        <f t="shared" si="13"/>
        <v>0</v>
      </c>
      <c r="K231" s="37">
        <f t="shared" si="14"/>
        <v>0</v>
      </c>
    </row>
    <row r="232" spans="1:11" ht="15.75">
      <c r="A232" s="34">
        <v>7</v>
      </c>
      <c r="B232" s="75" t="s">
        <v>240</v>
      </c>
      <c r="C232" s="75"/>
      <c r="D232" s="75"/>
      <c r="E232" s="75" t="s">
        <v>241</v>
      </c>
      <c r="F232" s="76">
        <v>550</v>
      </c>
      <c r="G232" s="77"/>
      <c r="H232" s="37">
        <f t="shared" si="15"/>
        <v>0</v>
      </c>
      <c r="I232" s="77">
        <f t="shared" si="12"/>
        <v>0</v>
      </c>
      <c r="J232" s="37">
        <f t="shared" si="13"/>
        <v>0</v>
      </c>
      <c r="K232" s="37">
        <f t="shared" si="14"/>
        <v>0</v>
      </c>
    </row>
    <row r="233" spans="1:11" ht="31.5">
      <c r="A233" s="34">
        <v>8</v>
      </c>
      <c r="B233" s="75" t="s">
        <v>237</v>
      </c>
      <c r="C233" s="75"/>
      <c r="D233" s="75"/>
      <c r="E233" s="75" t="s">
        <v>238</v>
      </c>
      <c r="F233" s="76">
        <v>70</v>
      </c>
      <c r="G233" s="77"/>
      <c r="H233" s="37">
        <f t="shared" si="15"/>
        <v>0</v>
      </c>
      <c r="I233" s="77">
        <f t="shared" si="12"/>
        <v>0</v>
      </c>
      <c r="J233" s="37">
        <f t="shared" si="13"/>
        <v>0</v>
      </c>
      <c r="K233" s="37">
        <f t="shared" si="14"/>
        <v>0</v>
      </c>
    </row>
    <row r="234" spans="1:11" ht="39">
      <c r="A234" s="34">
        <v>9</v>
      </c>
      <c r="B234" s="75" t="s">
        <v>1021</v>
      </c>
      <c r="C234" s="75"/>
      <c r="D234" s="75"/>
      <c r="E234" s="161" t="s">
        <v>239</v>
      </c>
      <c r="F234" s="76">
        <v>10</v>
      </c>
      <c r="G234" s="77"/>
      <c r="H234" s="37">
        <f t="shared" si="15"/>
        <v>0</v>
      </c>
      <c r="I234" s="77">
        <f t="shared" si="12"/>
        <v>0</v>
      </c>
      <c r="J234" s="37">
        <f t="shared" si="13"/>
        <v>0</v>
      </c>
      <c r="K234" s="37">
        <f t="shared" si="14"/>
        <v>0</v>
      </c>
    </row>
    <row r="235" spans="1:11" ht="39">
      <c r="A235" s="34">
        <v>10</v>
      </c>
      <c r="B235" s="75" t="s">
        <v>606</v>
      </c>
      <c r="C235" s="75"/>
      <c r="D235" s="75"/>
      <c r="E235" s="161" t="s">
        <v>962</v>
      </c>
      <c r="F235" s="76">
        <v>10</v>
      </c>
      <c r="G235" s="77"/>
      <c r="H235" s="37">
        <f t="shared" si="15"/>
        <v>0</v>
      </c>
      <c r="I235" s="77">
        <f t="shared" si="12"/>
        <v>0</v>
      </c>
      <c r="J235" s="37">
        <f t="shared" si="13"/>
        <v>0</v>
      </c>
      <c r="K235" s="37">
        <f t="shared" si="14"/>
        <v>0</v>
      </c>
    </row>
    <row r="236" spans="1:11" s="145" customFormat="1" ht="15.75">
      <c r="A236" s="34">
        <v>11</v>
      </c>
      <c r="B236" s="90" t="s">
        <v>242</v>
      </c>
      <c r="C236" s="90"/>
      <c r="D236" s="90"/>
      <c r="E236" s="90" t="s">
        <v>122</v>
      </c>
      <c r="F236" s="91">
        <v>120</v>
      </c>
      <c r="G236" s="92"/>
      <c r="H236" s="37">
        <f t="shared" si="15"/>
        <v>0</v>
      </c>
      <c r="I236" s="92">
        <f t="shared" si="12"/>
        <v>0</v>
      </c>
      <c r="J236" s="37">
        <f t="shared" si="13"/>
        <v>0</v>
      </c>
      <c r="K236" s="37">
        <f t="shared" si="14"/>
        <v>0</v>
      </c>
    </row>
    <row r="237" spans="1:11" ht="15.75">
      <c r="A237" s="34">
        <v>12</v>
      </c>
      <c r="B237" s="75" t="s">
        <v>243</v>
      </c>
      <c r="C237" s="75"/>
      <c r="D237" s="75"/>
      <c r="E237" s="75" t="s">
        <v>120</v>
      </c>
      <c r="F237" s="76">
        <v>20</v>
      </c>
      <c r="G237" s="77"/>
      <c r="H237" s="37">
        <f t="shared" si="15"/>
        <v>0</v>
      </c>
      <c r="I237" s="77">
        <f t="shared" si="12"/>
        <v>0</v>
      </c>
      <c r="J237" s="37">
        <f t="shared" si="13"/>
        <v>0</v>
      </c>
      <c r="K237" s="37">
        <f t="shared" si="14"/>
        <v>0</v>
      </c>
    </row>
    <row r="238" spans="1:11" s="147" customFormat="1" ht="31.5">
      <c r="A238" s="34">
        <v>13</v>
      </c>
      <c r="B238" s="78" t="s">
        <v>244</v>
      </c>
      <c r="C238" s="78"/>
      <c r="D238" s="78"/>
      <c r="E238" s="78" t="s">
        <v>225</v>
      </c>
      <c r="F238" s="79">
        <v>20</v>
      </c>
      <c r="G238" s="80"/>
      <c r="H238" s="37">
        <f t="shared" si="15"/>
        <v>0</v>
      </c>
      <c r="I238" s="77">
        <f t="shared" si="12"/>
        <v>0</v>
      </c>
      <c r="J238" s="37">
        <f t="shared" si="13"/>
        <v>0</v>
      </c>
      <c r="K238" s="37">
        <f t="shared" si="14"/>
        <v>0</v>
      </c>
    </row>
    <row r="239" spans="1:11" ht="31.5">
      <c r="A239" s="34">
        <v>14</v>
      </c>
      <c r="B239" s="78" t="s">
        <v>994</v>
      </c>
      <c r="C239" s="78"/>
      <c r="D239" s="78"/>
      <c r="E239" s="78" t="s">
        <v>225</v>
      </c>
      <c r="F239" s="79">
        <v>20</v>
      </c>
      <c r="G239" s="80"/>
      <c r="H239" s="37">
        <f t="shared" si="15"/>
        <v>0</v>
      </c>
      <c r="I239" s="77">
        <f t="shared" si="12"/>
        <v>0</v>
      </c>
      <c r="J239" s="37">
        <f t="shared" si="13"/>
        <v>0</v>
      </c>
      <c r="K239" s="37">
        <f t="shared" si="14"/>
        <v>0</v>
      </c>
    </row>
    <row r="240" spans="1:11" ht="15.75">
      <c r="A240" s="34">
        <v>15</v>
      </c>
      <c r="B240" s="78" t="s">
        <v>245</v>
      </c>
      <c r="C240" s="78"/>
      <c r="D240" s="78"/>
      <c r="E240" s="78" t="s">
        <v>246</v>
      </c>
      <c r="F240" s="79">
        <v>250</v>
      </c>
      <c r="G240" s="80"/>
      <c r="H240" s="37">
        <f t="shared" si="15"/>
        <v>0</v>
      </c>
      <c r="I240" s="77">
        <f t="shared" si="12"/>
        <v>0</v>
      </c>
      <c r="J240" s="37">
        <f t="shared" si="13"/>
        <v>0</v>
      </c>
      <c r="K240" s="37">
        <f t="shared" si="14"/>
        <v>0</v>
      </c>
    </row>
    <row r="241" spans="1:11" ht="31.5">
      <c r="A241" s="34">
        <v>16</v>
      </c>
      <c r="B241" s="75" t="s">
        <v>920</v>
      </c>
      <c r="C241" s="75"/>
      <c r="D241" s="75"/>
      <c r="E241" s="75" t="s">
        <v>132</v>
      </c>
      <c r="F241" s="76">
        <v>5</v>
      </c>
      <c r="G241" s="77"/>
      <c r="H241" s="37">
        <f t="shared" si="15"/>
        <v>0</v>
      </c>
      <c r="I241" s="77">
        <f t="shared" si="12"/>
        <v>0</v>
      </c>
      <c r="J241" s="37">
        <f t="shared" si="13"/>
        <v>0</v>
      </c>
      <c r="K241" s="37">
        <f t="shared" si="14"/>
        <v>0</v>
      </c>
    </row>
    <row r="242" spans="1:11" ht="15.75">
      <c r="A242" s="34">
        <v>17</v>
      </c>
      <c r="B242" s="75" t="s">
        <v>247</v>
      </c>
      <c r="C242" s="75"/>
      <c r="D242" s="75"/>
      <c r="E242" s="75" t="s">
        <v>126</v>
      </c>
      <c r="F242" s="76">
        <v>5</v>
      </c>
      <c r="G242" s="77"/>
      <c r="H242" s="37">
        <f t="shared" si="15"/>
        <v>0</v>
      </c>
      <c r="I242" s="77">
        <f t="shared" si="12"/>
        <v>0</v>
      </c>
      <c r="J242" s="37">
        <f t="shared" si="13"/>
        <v>0</v>
      </c>
      <c r="K242" s="37">
        <f t="shared" si="14"/>
        <v>0</v>
      </c>
    </row>
    <row r="243" spans="1:11" ht="15.75">
      <c r="A243" s="34">
        <v>18</v>
      </c>
      <c r="B243" s="75" t="s">
        <v>248</v>
      </c>
      <c r="C243" s="75"/>
      <c r="D243" s="75"/>
      <c r="E243" s="75" t="s">
        <v>249</v>
      </c>
      <c r="F243" s="76">
        <v>30</v>
      </c>
      <c r="G243" s="77"/>
      <c r="H243" s="37">
        <f t="shared" si="15"/>
        <v>0</v>
      </c>
      <c r="I243" s="77">
        <f t="shared" si="12"/>
        <v>0</v>
      </c>
      <c r="J243" s="37">
        <f t="shared" si="13"/>
        <v>0</v>
      </c>
      <c r="K243" s="37">
        <f t="shared" si="14"/>
        <v>0</v>
      </c>
    </row>
    <row r="244" spans="1:11" ht="15.75">
      <c r="A244" s="34">
        <v>19</v>
      </c>
      <c r="B244" s="75" t="s">
        <v>250</v>
      </c>
      <c r="C244" s="75"/>
      <c r="D244" s="75"/>
      <c r="E244" s="75" t="s">
        <v>251</v>
      </c>
      <c r="F244" s="76">
        <v>20</v>
      </c>
      <c r="G244" s="77"/>
      <c r="H244" s="37">
        <f t="shared" si="15"/>
        <v>0</v>
      </c>
      <c r="I244" s="77">
        <f t="shared" si="12"/>
        <v>0</v>
      </c>
      <c r="J244" s="37">
        <f t="shared" si="13"/>
        <v>0</v>
      </c>
      <c r="K244" s="37">
        <f t="shared" si="14"/>
        <v>0</v>
      </c>
    </row>
    <row r="245" spans="1:11" ht="31.5">
      <c r="A245" s="34">
        <v>20</v>
      </c>
      <c r="B245" s="75" t="s">
        <v>252</v>
      </c>
      <c r="C245" s="75"/>
      <c r="D245" s="75"/>
      <c r="E245" s="75" t="s">
        <v>132</v>
      </c>
      <c r="F245" s="76">
        <v>5</v>
      </c>
      <c r="G245" s="77"/>
      <c r="H245" s="37">
        <f t="shared" si="15"/>
        <v>0</v>
      </c>
      <c r="I245" s="77">
        <f t="shared" si="12"/>
        <v>0</v>
      </c>
      <c r="J245" s="37">
        <f t="shared" si="13"/>
        <v>0</v>
      </c>
      <c r="K245" s="37">
        <f t="shared" si="14"/>
        <v>0</v>
      </c>
    </row>
    <row r="246" spans="1:11" ht="31.5">
      <c r="A246" s="34">
        <v>21</v>
      </c>
      <c r="B246" s="75" t="s">
        <v>814</v>
      </c>
      <c r="C246" s="75"/>
      <c r="D246" s="75"/>
      <c r="E246" s="75" t="s">
        <v>253</v>
      </c>
      <c r="F246" s="76">
        <v>3</v>
      </c>
      <c r="G246" s="77"/>
      <c r="H246" s="37">
        <f t="shared" si="15"/>
        <v>0</v>
      </c>
      <c r="I246" s="77">
        <f t="shared" si="12"/>
        <v>0</v>
      </c>
      <c r="J246" s="37">
        <f t="shared" si="13"/>
        <v>0</v>
      </c>
      <c r="K246" s="37">
        <f t="shared" si="14"/>
        <v>0</v>
      </c>
    </row>
    <row r="247" spans="1:11" ht="15.75">
      <c r="A247" s="34">
        <v>22</v>
      </c>
      <c r="B247" s="75" t="s">
        <v>254</v>
      </c>
      <c r="C247" s="75"/>
      <c r="D247" s="75"/>
      <c r="E247" s="75" t="s">
        <v>122</v>
      </c>
      <c r="F247" s="76">
        <v>800</v>
      </c>
      <c r="G247" s="77"/>
      <c r="H247" s="37">
        <f t="shared" si="15"/>
        <v>0</v>
      </c>
      <c r="I247" s="77">
        <f t="shared" si="12"/>
        <v>0</v>
      </c>
      <c r="J247" s="37">
        <f t="shared" si="13"/>
        <v>0</v>
      </c>
      <c r="K247" s="37">
        <f t="shared" si="14"/>
        <v>0</v>
      </c>
    </row>
    <row r="248" spans="1:11" ht="31.5">
      <c r="A248" s="34">
        <v>23</v>
      </c>
      <c r="B248" s="75" t="s">
        <v>255</v>
      </c>
      <c r="C248" s="75"/>
      <c r="D248" s="75"/>
      <c r="E248" s="75" t="s">
        <v>126</v>
      </c>
      <c r="F248" s="76">
        <v>1000</v>
      </c>
      <c r="G248" s="77"/>
      <c r="H248" s="37">
        <f t="shared" si="15"/>
        <v>0</v>
      </c>
      <c r="I248" s="77">
        <f t="shared" si="12"/>
        <v>0</v>
      </c>
      <c r="J248" s="37">
        <f t="shared" si="13"/>
        <v>0</v>
      </c>
      <c r="K248" s="37">
        <f t="shared" si="14"/>
        <v>0</v>
      </c>
    </row>
    <row r="249" spans="1:11" ht="15.75">
      <c r="A249" s="34">
        <v>24</v>
      </c>
      <c r="B249" s="75" t="s">
        <v>256</v>
      </c>
      <c r="C249" s="75"/>
      <c r="D249" s="75"/>
      <c r="E249" s="161" t="s">
        <v>132</v>
      </c>
      <c r="F249" s="76">
        <v>100</v>
      </c>
      <c r="G249" s="77"/>
      <c r="H249" s="37">
        <f t="shared" si="15"/>
        <v>0</v>
      </c>
      <c r="I249" s="77">
        <f t="shared" si="12"/>
        <v>0</v>
      </c>
      <c r="J249" s="37">
        <f t="shared" si="13"/>
        <v>0</v>
      </c>
      <c r="K249" s="37">
        <f t="shared" si="14"/>
        <v>0</v>
      </c>
    </row>
    <row r="250" spans="1:11" s="13" customFormat="1" ht="15.75">
      <c r="A250" s="34">
        <v>25</v>
      </c>
      <c r="B250" s="75" t="s">
        <v>257</v>
      </c>
      <c r="C250" s="75"/>
      <c r="D250" s="75"/>
      <c r="E250" s="75" t="s">
        <v>126</v>
      </c>
      <c r="F250" s="76">
        <v>5</v>
      </c>
      <c r="G250" s="77"/>
      <c r="H250" s="37">
        <f t="shared" si="15"/>
        <v>0</v>
      </c>
      <c r="I250" s="77">
        <f t="shared" si="12"/>
        <v>0</v>
      </c>
      <c r="J250" s="37">
        <f t="shared" si="13"/>
        <v>0</v>
      </c>
      <c r="K250" s="37">
        <f t="shared" si="14"/>
        <v>0</v>
      </c>
    </row>
    <row r="251" spans="1:11" ht="15.75">
      <c r="A251" s="34">
        <v>26</v>
      </c>
      <c r="B251" s="75" t="s">
        <v>258</v>
      </c>
      <c r="C251" s="75"/>
      <c r="D251" s="75"/>
      <c r="E251" s="75" t="s">
        <v>122</v>
      </c>
      <c r="F251" s="76">
        <v>20</v>
      </c>
      <c r="G251" s="77"/>
      <c r="H251" s="37">
        <f t="shared" si="15"/>
        <v>0</v>
      </c>
      <c r="I251" s="77">
        <f t="shared" si="12"/>
        <v>0</v>
      </c>
      <c r="J251" s="37">
        <f t="shared" si="13"/>
        <v>0</v>
      </c>
      <c r="K251" s="37">
        <f t="shared" si="14"/>
        <v>0</v>
      </c>
    </row>
    <row r="252" spans="1:11" ht="15.75">
      <c r="A252" s="34">
        <v>27</v>
      </c>
      <c r="B252" s="78" t="s">
        <v>259</v>
      </c>
      <c r="C252" s="78"/>
      <c r="D252" s="78"/>
      <c r="E252" s="78" t="s">
        <v>157</v>
      </c>
      <c r="F252" s="79">
        <v>5</v>
      </c>
      <c r="G252" s="80"/>
      <c r="H252" s="37">
        <f t="shared" si="15"/>
        <v>0</v>
      </c>
      <c r="I252" s="77">
        <f t="shared" si="12"/>
        <v>0</v>
      </c>
      <c r="J252" s="37">
        <f t="shared" si="13"/>
        <v>0</v>
      </c>
      <c r="K252" s="37">
        <f t="shared" si="14"/>
        <v>0</v>
      </c>
    </row>
    <row r="253" spans="1:11" ht="15.75">
      <c r="A253" s="34">
        <v>28</v>
      </c>
      <c r="B253" s="75" t="s">
        <v>260</v>
      </c>
      <c r="C253" s="75"/>
      <c r="D253" s="75"/>
      <c r="E253" s="75" t="s">
        <v>157</v>
      </c>
      <c r="F253" s="76">
        <v>5</v>
      </c>
      <c r="G253" s="77"/>
      <c r="H253" s="37">
        <f t="shared" si="15"/>
        <v>0</v>
      </c>
      <c r="I253" s="77">
        <f t="shared" si="12"/>
        <v>0</v>
      </c>
      <c r="J253" s="37">
        <f t="shared" si="13"/>
        <v>0</v>
      </c>
      <c r="K253" s="37">
        <f t="shared" si="14"/>
        <v>0</v>
      </c>
    </row>
    <row r="254" spans="1:11" ht="15.75">
      <c r="A254" s="34">
        <v>29</v>
      </c>
      <c r="B254" s="75" t="s">
        <v>261</v>
      </c>
      <c r="C254" s="75"/>
      <c r="D254" s="75"/>
      <c r="E254" s="75" t="s">
        <v>157</v>
      </c>
      <c r="F254" s="76">
        <v>5</v>
      </c>
      <c r="G254" s="77"/>
      <c r="H254" s="37">
        <f t="shared" si="15"/>
        <v>0</v>
      </c>
      <c r="I254" s="77">
        <f t="shared" si="12"/>
        <v>0</v>
      </c>
      <c r="J254" s="37">
        <f t="shared" si="13"/>
        <v>0</v>
      </c>
      <c r="K254" s="37">
        <f t="shared" si="14"/>
        <v>0</v>
      </c>
    </row>
    <row r="255" spans="1:11" ht="15.75">
      <c r="A255" s="34">
        <v>30</v>
      </c>
      <c r="B255" s="75" t="s">
        <v>262</v>
      </c>
      <c r="C255" s="75"/>
      <c r="D255" s="75"/>
      <c r="E255" s="75" t="s">
        <v>112</v>
      </c>
      <c r="F255" s="76">
        <v>10</v>
      </c>
      <c r="G255" s="77"/>
      <c r="H255" s="37">
        <f t="shared" si="15"/>
        <v>0</v>
      </c>
      <c r="I255" s="77">
        <f t="shared" si="12"/>
        <v>0</v>
      </c>
      <c r="J255" s="37">
        <f t="shared" si="13"/>
        <v>0</v>
      </c>
      <c r="K255" s="37">
        <f t="shared" si="14"/>
        <v>0</v>
      </c>
    </row>
    <row r="256" spans="1:11" ht="47.25">
      <c r="A256" s="34">
        <v>31</v>
      </c>
      <c r="B256" s="84" t="s">
        <v>921</v>
      </c>
      <c r="C256" s="84"/>
      <c r="D256" s="84"/>
      <c r="E256" s="84" t="s">
        <v>607</v>
      </c>
      <c r="F256" s="85">
        <v>5</v>
      </c>
      <c r="G256" s="77"/>
      <c r="H256" s="37">
        <f t="shared" si="15"/>
        <v>0</v>
      </c>
      <c r="I256" s="77">
        <f t="shared" si="12"/>
        <v>0</v>
      </c>
      <c r="J256" s="37">
        <f t="shared" si="13"/>
        <v>0</v>
      </c>
      <c r="K256" s="37">
        <f t="shared" si="14"/>
        <v>0</v>
      </c>
    </row>
    <row r="257" spans="1:11" ht="47.25">
      <c r="A257" s="34">
        <v>32</v>
      </c>
      <c r="B257" s="84" t="s">
        <v>922</v>
      </c>
      <c r="C257" s="84"/>
      <c r="D257" s="84"/>
      <c r="E257" s="84" t="s">
        <v>394</v>
      </c>
      <c r="F257" s="85">
        <v>5</v>
      </c>
      <c r="G257" s="77"/>
      <c r="H257" s="37">
        <f t="shared" si="15"/>
        <v>0</v>
      </c>
      <c r="I257" s="77">
        <f t="shared" si="12"/>
        <v>0</v>
      </c>
      <c r="J257" s="37">
        <f t="shared" si="13"/>
        <v>0</v>
      </c>
      <c r="K257" s="37">
        <f t="shared" si="14"/>
        <v>0</v>
      </c>
    </row>
    <row r="258" spans="1:11" ht="47.25">
      <c r="A258" s="34">
        <v>33</v>
      </c>
      <c r="B258" s="75" t="s">
        <v>815</v>
      </c>
      <c r="C258" s="75"/>
      <c r="D258" s="75"/>
      <c r="E258" s="75" t="s">
        <v>143</v>
      </c>
      <c r="F258" s="76">
        <v>80</v>
      </c>
      <c r="G258" s="77"/>
      <c r="H258" s="37">
        <f t="shared" si="15"/>
        <v>0</v>
      </c>
      <c r="I258" s="77">
        <f t="shared" si="12"/>
        <v>0</v>
      </c>
      <c r="J258" s="37">
        <f t="shared" si="13"/>
        <v>0</v>
      </c>
      <c r="K258" s="37">
        <f t="shared" si="14"/>
        <v>0</v>
      </c>
    </row>
    <row r="259" spans="1:11" ht="15.75">
      <c r="A259" s="34">
        <v>34</v>
      </c>
      <c r="B259" s="78" t="s">
        <v>263</v>
      </c>
      <c r="C259" s="78"/>
      <c r="D259" s="78"/>
      <c r="E259" s="78" t="s">
        <v>264</v>
      </c>
      <c r="F259" s="79">
        <v>3</v>
      </c>
      <c r="G259" s="80"/>
      <c r="H259" s="37">
        <f t="shared" si="15"/>
        <v>0</v>
      </c>
      <c r="I259" s="77">
        <f t="shared" si="12"/>
        <v>0</v>
      </c>
      <c r="J259" s="37">
        <f t="shared" si="13"/>
        <v>0</v>
      </c>
      <c r="K259" s="37">
        <f t="shared" si="14"/>
        <v>0</v>
      </c>
    </row>
    <row r="260" spans="1:11" s="13" customFormat="1" ht="47.25">
      <c r="A260" s="34">
        <v>35</v>
      </c>
      <c r="B260" s="75" t="s">
        <v>265</v>
      </c>
      <c r="C260" s="75"/>
      <c r="D260" s="75"/>
      <c r="E260" s="75" t="s">
        <v>112</v>
      </c>
      <c r="F260" s="76">
        <v>40</v>
      </c>
      <c r="G260" s="77"/>
      <c r="H260" s="37">
        <f t="shared" si="15"/>
        <v>0</v>
      </c>
      <c r="I260" s="77">
        <f t="shared" si="12"/>
        <v>0</v>
      </c>
      <c r="J260" s="37">
        <f t="shared" si="13"/>
        <v>0</v>
      </c>
      <c r="K260" s="37">
        <f t="shared" si="14"/>
        <v>0</v>
      </c>
    </row>
    <row r="261" spans="1:11" ht="15.75">
      <c r="A261" s="34">
        <v>36</v>
      </c>
      <c r="B261" s="78" t="s">
        <v>266</v>
      </c>
      <c r="C261" s="78"/>
      <c r="D261" s="78"/>
      <c r="E261" s="78" t="s">
        <v>267</v>
      </c>
      <c r="F261" s="79">
        <v>800</v>
      </c>
      <c r="G261" s="80"/>
      <c r="H261" s="37">
        <f t="shared" si="15"/>
        <v>0</v>
      </c>
      <c r="I261" s="77">
        <f t="shared" si="12"/>
        <v>0</v>
      </c>
      <c r="J261" s="37">
        <f t="shared" si="13"/>
        <v>0</v>
      </c>
      <c r="K261" s="37">
        <f t="shared" si="14"/>
        <v>0</v>
      </c>
    </row>
    <row r="262" spans="1:11" ht="15.75">
      <c r="A262" s="34">
        <v>37</v>
      </c>
      <c r="B262" s="75" t="s">
        <v>268</v>
      </c>
      <c r="C262" s="75"/>
      <c r="D262" s="75"/>
      <c r="E262" s="75" t="s">
        <v>122</v>
      </c>
      <c r="F262" s="76">
        <v>200</v>
      </c>
      <c r="G262" s="77"/>
      <c r="H262" s="37">
        <f t="shared" si="15"/>
        <v>0</v>
      </c>
      <c r="I262" s="77">
        <f t="shared" si="12"/>
        <v>0</v>
      </c>
      <c r="J262" s="37">
        <f t="shared" si="13"/>
        <v>0</v>
      </c>
      <c r="K262" s="37">
        <f t="shared" si="14"/>
        <v>0</v>
      </c>
    </row>
    <row r="263" spans="1:11" ht="15.75">
      <c r="A263" s="34">
        <v>38</v>
      </c>
      <c r="B263" s="75" t="s">
        <v>269</v>
      </c>
      <c r="C263" s="75"/>
      <c r="D263" s="75"/>
      <c r="E263" s="75" t="s">
        <v>143</v>
      </c>
      <c r="F263" s="76">
        <v>15</v>
      </c>
      <c r="G263" s="77"/>
      <c r="H263" s="37">
        <f t="shared" si="15"/>
        <v>0</v>
      </c>
      <c r="I263" s="77">
        <f t="shared" si="12"/>
        <v>0</v>
      </c>
      <c r="J263" s="37">
        <f t="shared" si="13"/>
        <v>0</v>
      </c>
      <c r="K263" s="37">
        <f t="shared" si="14"/>
        <v>0</v>
      </c>
    </row>
    <row r="264" spans="1:11" ht="31.5">
      <c r="A264" s="34">
        <v>39</v>
      </c>
      <c r="B264" s="75" t="s">
        <v>270</v>
      </c>
      <c r="C264" s="75"/>
      <c r="D264" s="75"/>
      <c r="E264" s="75" t="s">
        <v>271</v>
      </c>
      <c r="F264" s="76">
        <v>60</v>
      </c>
      <c r="G264" s="77"/>
      <c r="H264" s="37">
        <f t="shared" si="15"/>
        <v>0</v>
      </c>
      <c r="I264" s="77">
        <f t="shared" si="12"/>
        <v>0</v>
      </c>
      <c r="J264" s="37">
        <f t="shared" si="13"/>
        <v>0</v>
      </c>
      <c r="K264" s="37">
        <f t="shared" si="14"/>
        <v>0</v>
      </c>
    </row>
    <row r="265" spans="1:11" ht="15.75">
      <c r="A265" s="34">
        <v>40</v>
      </c>
      <c r="B265" s="78" t="s">
        <v>272</v>
      </c>
      <c r="C265" s="78"/>
      <c r="D265" s="78"/>
      <c r="E265" s="78" t="s">
        <v>120</v>
      </c>
      <c r="F265" s="79">
        <v>14</v>
      </c>
      <c r="G265" s="80"/>
      <c r="H265" s="37">
        <f t="shared" si="15"/>
        <v>0</v>
      </c>
      <c r="I265" s="77">
        <f t="shared" si="12"/>
        <v>0</v>
      </c>
      <c r="J265" s="37">
        <f t="shared" si="13"/>
        <v>0</v>
      </c>
      <c r="K265" s="37">
        <f t="shared" si="14"/>
        <v>0</v>
      </c>
    </row>
    <row r="266" spans="1:11" ht="63">
      <c r="A266" s="34">
        <v>41</v>
      </c>
      <c r="B266" s="75" t="s">
        <v>1001</v>
      </c>
      <c r="C266" s="75"/>
      <c r="D266" s="75"/>
      <c r="E266" s="75" t="s">
        <v>273</v>
      </c>
      <c r="F266" s="76">
        <v>60</v>
      </c>
      <c r="G266" s="77"/>
      <c r="H266" s="37">
        <f t="shared" si="15"/>
        <v>0</v>
      </c>
      <c r="I266" s="77">
        <f t="shared" si="12"/>
        <v>0</v>
      </c>
      <c r="J266" s="37">
        <f t="shared" si="13"/>
        <v>0</v>
      </c>
      <c r="K266" s="37">
        <f t="shared" si="14"/>
        <v>0</v>
      </c>
    </row>
    <row r="267" spans="1:11" ht="15.75">
      <c r="A267" s="34">
        <v>42</v>
      </c>
      <c r="B267" s="75" t="s">
        <v>274</v>
      </c>
      <c r="C267" s="75"/>
      <c r="D267" s="75"/>
      <c r="E267" s="75" t="s">
        <v>120</v>
      </c>
      <c r="F267" s="76">
        <v>850</v>
      </c>
      <c r="G267" s="77"/>
      <c r="H267" s="37">
        <f t="shared" si="15"/>
        <v>0</v>
      </c>
      <c r="I267" s="77">
        <f t="shared" si="12"/>
        <v>0</v>
      </c>
      <c r="J267" s="37">
        <f t="shared" si="13"/>
        <v>0</v>
      </c>
      <c r="K267" s="37">
        <f t="shared" si="14"/>
        <v>0</v>
      </c>
    </row>
    <row r="268" spans="1:11" ht="15.75">
      <c r="A268" s="34">
        <v>43</v>
      </c>
      <c r="B268" s="75" t="s">
        <v>275</v>
      </c>
      <c r="C268" s="75"/>
      <c r="D268" s="75"/>
      <c r="E268" s="75" t="s">
        <v>276</v>
      </c>
      <c r="F268" s="76">
        <v>180</v>
      </c>
      <c r="G268" s="77"/>
      <c r="H268" s="37">
        <f t="shared" si="15"/>
        <v>0</v>
      </c>
      <c r="I268" s="77">
        <f t="shared" si="12"/>
        <v>0</v>
      </c>
      <c r="J268" s="37">
        <f t="shared" si="13"/>
        <v>0</v>
      </c>
      <c r="K268" s="37">
        <f t="shared" si="14"/>
        <v>0</v>
      </c>
    </row>
    <row r="269" spans="1:11" ht="31.5">
      <c r="A269" s="34">
        <v>44</v>
      </c>
      <c r="B269" s="75" t="s">
        <v>277</v>
      </c>
      <c r="C269" s="75"/>
      <c r="D269" s="75"/>
      <c r="E269" s="75" t="s">
        <v>278</v>
      </c>
      <c r="F269" s="76">
        <v>40</v>
      </c>
      <c r="G269" s="77"/>
      <c r="H269" s="37">
        <f t="shared" si="15"/>
        <v>0</v>
      </c>
      <c r="I269" s="77">
        <f t="shared" si="12"/>
        <v>0</v>
      </c>
      <c r="J269" s="37">
        <f t="shared" si="13"/>
        <v>0</v>
      </c>
      <c r="K269" s="37">
        <f t="shared" si="14"/>
        <v>0</v>
      </c>
    </row>
    <row r="270" spans="1:11" ht="15.75">
      <c r="A270" s="34">
        <v>45</v>
      </c>
      <c r="B270" s="75" t="s">
        <v>279</v>
      </c>
      <c r="C270" s="75"/>
      <c r="D270" s="75"/>
      <c r="E270" s="75" t="s">
        <v>120</v>
      </c>
      <c r="F270" s="76">
        <v>50</v>
      </c>
      <c r="G270" s="77"/>
      <c r="H270" s="37">
        <f t="shared" si="15"/>
        <v>0</v>
      </c>
      <c r="I270" s="77">
        <f t="shared" si="12"/>
        <v>0</v>
      </c>
      <c r="J270" s="37">
        <f t="shared" si="13"/>
        <v>0</v>
      </c>
      <c r="K270" s="37">
        <f t="shared" si="14"/>
        <v>0</v>
      </c>
    </row>
    <row r="271" spans="1:11" ht="31.5">
      <c r="A271" s="34">
        <v>46</v>
      </c>
      <c r="B271" s="75" t="s">
        <v>280</v>
      </c>
      <c r="C271" s="75"/>
      <c r="D271" s="75"/>
      <c r="E271" s="75" t="s">
        <v>923</v>
      </c>
      <c r="F271" s="76">
        <v>15</v>
      </c>
      <c r="G271" s="77"/>
      <c r="H271" s="37">
        <f t="shared" si="15"/>
        <v>0</v>
      </c>
      <c r="I271" s="77">
        <f t="shared" si="12"/>
        <v>0</v>
      </c>
      <c r="J271" s="37">
        <f t="shared" si="13"/>
        <v>0</v>
      </c>
      <c r="K271" s="37">
        <f t="shared" si="14"/>
        <v>0</v>
      </c>
    </row>
    <row r="272" spans="1:11" s="145" customFormat="1" ht="51.75">
      <c r="A272" s="34">
        <v>47</v>
      </c>
      <c r="B272" s="75" t="s">
        <v>281</v>
      </c>
      <c r="C272" s="75"/>
      <c r="D272" s="75"/>
      <c r="E272" s="161" t="s">
        <v>282</v>
      </c>
      <c r="F272" s="76">
        <v>10</v>
      </c>
      <c r="G272" s="77"/>
      <c r="H272" s="37">
        <f t="shared" si="15"/>
        <v>0</v>
      </c>
      <c r="I272" s="77">
        <f t="shared" si="12"/>
        <v>0</v>
      </c>
      <c r="J272" s="37">
        <f t="shared" si="13"/>
        <v>0</v>
      </c>
      <c r="K272" s="37">
        <f t="shared" si="14"/>
        <v>0</v>
      </c>
    </row>
    <row r="273" spans="1:11" ht="51.75">
      <c r="A273" s="34">
        <v>48</v>
      </c>
      <c r="B273" s="75" t="s">
        <v>283</v>
      </c>
      <c r="C273" s="75"/>
      <c r="D273" s="75"/>
      <c r="E273" s="161" t="s">
        <v>924</v>
      </c>
      <c r="F273" s="76">
        <v>10</v>
      </c>
      <c r="G273" s="77"/>
      <c r="H273" s="37">
        <f t="shared" si="15"/>
        <v>0</v>
      </c>
      <c r="I273" s="77">
        <f t="shared" si="12"/>
        <v>0</v>
      </c>
      <c r="J273" s="37">
        <f t="shared" si="13"/>
        <v>0</v>
      </c>
      <c r="K273" s="37">
        <f t="shared" si="14"/>
        <v>0</v>
      </c>
    </row>
    <row r="274" spans="1:11" ht="31.5">
      <c r="A274" s="34">
        <v>49</v>
      </c>
      <c r="B274" s="75" t="s">
        <v>284</v>
      </c>
      <c r="C274" s="75"/>
      <c r="D274" s="75"/>
      <c r="E274" s="75" t="s">
        <v>925</v>
      </c>
      <c r="F274" s="76">
        <v>10</v>
      </c>
      <c r="G274" s="77"/>
      <c r="H274" s="37">
        <f t="shared" si="15"/>
        <v>0</v>
      </c>
      <c r="I274" s="77">
        <f t="shared" si="12"/>
        <v>0</v>
      </c>
      <c r="J274" s="37">
        <f t="shared" si="13"/>
        <v>0</v>
      </c>
      <c r="K274" s="37">
        <f t="shared" si="14"/>
        <v>0</v>
      </c>
    </row>
    <row r="275" spans="1:11" ht="51.75">
      <c r="A275" s="34">
        <v>50</v>
      </c>
      <c r="B275" s="75" t="s">
        <v>285</v>
      </c>
      <c r="C275" s="75"/>
      <c r="D275" s="75"/>
      <c r="E275" s="161" t="s">
        <v>963</v>
      </c>
      <c r="F275" s="76">
        <v>10</v>
      </c>
      <c r="G275" s="77"/>
      <c r="H275" s="37">
        <f t="shared" si="15"/>
        <v>0</v>
      </c>
      <c r="I275" s="77">
        <f t="shared" si="12"/>
        <v>0</v>
      </c>
      <c r="J275" s="37">
        <f t="shared" si="13"/>
        <v>0</v>
      </c>
      <c r="K275" s="37">
        <f t="shared" si="14"/>
        <v>0</v>
      </c>
    </row>
    <row r="276" spans="1:11" ht="39">
      <c r="A276" s="34">
        <v>51</v>
      </c>
      <c r="B276" s="75" t="s">
        <v>286</v>
      </c>
      <c r="C276" s="75"/>
      <c r="D276" s="75"/>
      <c r="E276" s="161" t="s">
        <v>287</v>
      </c>
      <c r="F276" s="76">
        <v>10</v>
      </c>
      <c r="G276" s="77"/>
      <c r="H276" s="37">
        <f t="shared" si="15"/>
        <v>0</v>
      </c>
      <c r="I276" s="77">
        <f t="shared" si="12"/>
        <v>0</v>
      </c>
      <c r="J276" s="37">
        <f t="shared" si="13"/>
        <v>0</v>
      </c>
      <c r="K276" s="37">
        <f t="shared" si="14"/>
        <v>0</v>
      </c>
    </row>
    <row r="277" spans="1:11" ht="39">
      <c r="A277" s="34">
        <v>52</v>
      </c>
      <c r="B277" s="75" t="s">
        <v>288</v>
      </c>
      <c r="C277" s="75"/>
      <c r="D277" s="75"/>
      <c r="E277" s="161" t="s">
        <v>289</v>
      </c>
      <c r="F277" s="76">
        <v>55</v>
      </c>
      <c r="G277" s="77"/>
      <c r="H277" s="37">
        <f t="shared" si="15"/>
        <v>0</v>
      </c>
      <c r="I277" s="77">
        <f t="shared" si="12"/>
        <v>0</v>
      </c>
      <c r="J277" s="37">
        <f t="shared" si="13"/>
        <v>0</v>
      </c>
      <c r="K277" s="37">
        <f t="shared" si="14"/>
        <v>0</v>
      </c>
    </row>
    <row r="278" spans="1:11" ht="31.5">
      <c r="A278" s="34">
        <v>53</v>
      </c>
      <c r="B278" s="84" t="s">
        <v>608</v>
      </c>
      <c r="C278" s="84"/>
      <c r="D278" s="84"/>
      <c r="E278" s="75" t="s">
        <v>609</v>
      </c>
      <c r="F278" s="85">
        <v>10</v>
      </c>
      <c r="G278" s="77"/>
      <c r="H278" s="37">
        <f t="shared" si="15"/>
        <v>0</v>
      </c>
      <c r="I278" s="77">
        <f t="shared" si="12"/>
        <v>0</v>
      </c>
      <c r="J278" s="37">
        <f t="shared" si="13"/>
        <v>0</v>
      </c>
      <c r="K278" s="37">
        <f t="shared" si="14"/>
        <v>0</v>
      </c>
    </row>
    <row r="279" spans="1:11" ht="15.75">
      <c r="A279" s="34">
        <v>54</v>
      </c>
      <c r="B279" s="75" t="s">
        <v>290</v>
      </c>
      <c r="C279" s="75"/>
      <c r="D279" s="75"/>
      <c r="E279" s="75" t="s">
        <v>120</v>
      </c>
      <c r="F279" s="76">
        <v>10</v>
      </c>
      <c r="G279" s="77"/>
      <c r="H279" s="37">
        <f t="shared" si="15"/>
        <v>0</v>
      </c>
      <c r="I279" s="77">
        <f t="shared" si="12"/>
        <v>0</v>
      </c>
      <c r="J279" s="37">
        <f t="shared" si="13"/>
        <v>0</v>
      </c>
      <c r="K279" s="37">
        <f t="shared" si="14"/>
        <v>0</v>
      </c>
    </row>
    <row r="280" spans="1:11" ht="31.5">
      <c r="A280" s="34">
        <v>55</v>
      </c>
      <c r="B280" s="75" t="s">
        <v>291</v>
      </c>
      <c r="C280" s="75" t="s">
        <v>162</v>
      </c>
      <c r="D280" s="75"/>
      <c r="E280" s="75" t="s">
        <v>132</v>
      </c>
      <c r="F280" s="76">
        <v>100</v>
      </c>
      <c r="G280" s="77"/>
      <c r="H280" s="37">
        <f t="shared" si="15"/>
        <v>0</v>
      </c>
      <c r="I280" s="77">
        <f t="shared" si="12"/>
        <v>0</v>
      </c>
      <c r="J280" s="37">
        <f t="shared" si="13"/>
        <v>0</v>
      </c>
      <c r="K280" s="37">
        <f t="shared" si="14"/>
        <v>0</v>
      </c>
    </row>
    <row r="281" spans="1:11" ht="15.75">
      <c r="A281" s="34">
        <v>56</v>
      </c>
      <c r="B281" s="75" t="s">
        <v>292</v>
      </c>
      <c r="C281" s="75"/>
      <c r="D281" s="75"/>
      <c r="E281" s="75" t="s">
        <v>293</v>
      </c>
      <c r="F281" s="76">
        <v>10</v>
      </c>
      <c r="G281" s="77"/>
      <c r="H281" s="37">
        <f t="shared" si="15"/>
        <v>0</v>
      </c>
      <c r="I281" s="77">
        <f t="shared" si="12"/>
        <v>0</v>
      </c>
      <c r="J281" s="37">
        <f t="shared" si="13"/>
        <v>0</v>
      </c>
      <c r="K281" s="37">
        <f t="shared" si="14"/>
        <v>0</v>
      </c>
    </row>
    <row r="282" spans="1:11" ht="15.75">
      <c r="A282" s="34">
        <v>57</v>
      </c>
      <c r="B282" s="75" t="s">
        <v>816</v>
      </c>
      <c r="C282" s="75"/>
      <c r="D282" s="75"/>
      <c r="E282" s="75" t="s">
        <v>177</v>
      </c>
      <c r="F282" s="76">
        <v>900</v>
      </c>
      <c r="G282" s="77"/>
      <c r="H282" s="37">
        <f t="shared" si="15"/>
        <v>0</v>
      </c>
      <c r="I282" s="77">
        <f t="shared" si="12"/>
        <v>0</v>
      </c>
      <c r="J282" s="37">
        <f t="shared" si="13"/>
        <v>0</v>
      </c>
      <c r="K282" s="37">
        <f t="shared" si="14"/>
        <v>0</v>
      </c>
    </row>
    <row r="283" spans="1:11" ht="15.75">
      <c r="A283" s="34">
        <v>58</v>
      </c>
      <c r="B283" s="75" t="s">
        <v>780</v>
      </c>
      <c r="C283" s="75"/>
      <c r="D283" s="75"/>
      <c r="E283" s="75" t="s">
        <v>157</v>
      </c>
      <c r="F283" s="76">
        <v>10</v>
      </c>
      <c r="G283" s="77"/>
      <c r="H283" s="37">
        <f t="shared" si="15"/>
        <v>0</v>
      </c>
      <c r="I283" s="77">
        <f t="shared" si="12"/>
        <v>0</v>
      </c>
      <c r="J283" s="37">
        <f t="shared" si="13"/>
        <v>0</v>
      </c>
      <c r="K283" s="37">
        <f t="shared" si="14"/>
        <v>0</v>
      </c>
    </row>
    <row r="284" spans="1:11" ht="15.75">
      <c r="A284" s="34">
        <v>59</v>
      </c>
      <c r="B284" s="75" t="s">
        <v>610</v>
      </c>
      <c r="C284" s="75"/>
      <c r="D284" s="75"/>
      <c r="E284" s="75" t="s">
        <v>728</v>
      </c>
      <c r="F284" s="76">
        <v>10</v>
      </c>
      <c r="G284" s="77"/>
      <c r="H284" s="37">
        <f t="shared" si="15"/>
        <v>0</v>
      </c>
      <c r="I284" s="77">
        <f t="shared" si="12"/>
        <v>0</v>
      </c>
      <c r="J284" s="37">
        <f t="shared" si="13"/>
        <v>0</v>
      </c>
      <c r="K284" s="37">
        <f t="shared" si="14"/>
        <v>0</v>
      </c>
    </row>
    <row r="285" spans="1:11" ht="15.75">
      <c r="A285" s="34">
        <v>60</v>
      </c>
      <c r="B285" s="75" t="s">
        <v>294</v>
      </c>
      <c r="C285" s="75"/>
      <c r="D285" s="75"/>
      <c r="E285" s="75" t="s">
        <v>120</v>
      </c>
      <c r="F285" s="76">
        <v>140</v>
      </c>
      <c r="G285" s="77"/>
      <c r="H285" s="37">
        <f t="shared" si="15"/>
        <v>0</v>
      </c>
      <c r="I285" s="77">
        <f t="shared" si="12"/>
        <v>0</v>
      </c>
      <c r="J285" s="37">
        <f t="shared" si="13"/>
        <v>0</v>
      </c>
      <c r="K285" s="37">
        <f t="shared" si="14"/>
        <v>0</v>
      </c>
    </row>
    <row r="286" spans="1:11" ht="15.75">
      <c r="A286" s="34">
        <v>61</v>
      </c>
      <c r="B286" s="75" t="s">
        <v>295</v>
      </c>
      <c r="C286" s="75"/>
      <c r="D286" s="75"/>
      <c r="E286" s="75" t="s">
        <v>276</v>
      </c>
      <c r="F286" s="76">
        <v>15</v>
      </c>
      <c r="G286" s="77"/>
      <c r="H286" s="37">
        <f t="shared" si="15"/>
        <v>0</v>
      </c>
      <c r="I286" s="77">
        <f t="shared" si="12"/>
        <v>0</v>
      </c>
      <c r="J286" s="37">
        <f t="shared" si="13"/>
        <v>0</v>
      </c>
      <c r="K286" s="37">
        <f t="shared" si="14"/>
        <v>0</v>
      </c>
    </row>
    <row r="287" spans="1:11" ht="31.5">
      <c r="A287" s="34">
        <v>62</v>
      </c>
      <c r="B287" s="75" t="s">
        <v>296</v>
      </c>
      <c r="C287" s="75"/>
      <c r="D287" s="75"/>
      <c r="E287" s="75" t="s">
        <v>297</v>
      </c>
      <c r="F287" s="76">
        <v>30</v>
      </c>
      <c r="G287" s="77"/>
      <c r="H287" s="37">
        <f t="shared" si="15"/>
        <v>0</v>
      </c>
      <c r="I287" s="77">
        <f t="shared" si="12"/>
        <v>0</v>
      </c>
      <c r="J287" s="37">
        <f t="shared" si="13"/>
        <v>0</v>
      </c>
      <c r="K287" s="37">
        <f t="shared" si="14"/>
        <v>0</v>
      </c>
    </row>
    <row r="288" spans="1:11" ht="31.5">
      <c r="A288" s="34">
        <v>63</v>
      </c>
      <c r="B288" s="78" t="s">
        <v>298</v>
      </c>
      <c r="C288" s="78"/>
      <c r="D288" s="78"/>
      <c r="E288" s="78" t="s">
        <v>849</v>
      </c>
      <c r="F288" s="79">
        <v>20</v>
      </c>
      <c r="G288" s="80"/>
      <c r="H288" s="37">
        <f t="shared" si="15"/>
        <v>0</v>
      </c>
      <c r="I288" s="77">
        <f t="shared" si="12"/>
        <v>0</v>
      </c>
      <c r="J288" s="37">
        <f t="shared" si="13"/>
        <v>0</v>
      </c>
      <c r="K288" s="37">
        <f t="shared" si="14"/>
        <v>0</v>
      </c>
    </row>
    <row r="289" spans="1:11" ht="31.5">
      <c r="A289" s="34">
        <v>64</v>
      </c>
      <c r="B289" s="75" t="s">
        <v>299</v>
      </c>
      <c r="C289" s="75"/>
      <c r="D289" s="75"/>
      <c r="E289" s="75" t="s">
        <v>300</v>
      </c>
      <c r="F289" s="76">
        <v>15</v>
      </c>
      <c r="G289" s="77"/>
      <c r="H289" s="37">
        <f t="shared" si="15"/>
        <v>0</v>
      </c>
      <c r="I289" s="77">
        <f t="shared" si="12"/>
        <v>0</v>
      </c>
      <c r="J289" s="37">
        <f t="shared" si="13"/>
        <v>0</v>
      </c>
      <c r="K289" s="37">
        <f t="shared" si="14"/>
        <v>0</v>
      </c>
    </row>
    <row r="290" spans="1:11" ht="47.25">
      <c r="A290" s="34">
        <v>65</v>
      </c>
      <c r="B290" s="78" t="s">
        <v>301</v>
      </c>
      <c r="C290" s="78"/>
      <c r="D290" s="78"/>
      <c r="E290" s="78" t="s">
        <v>302</v>
      </c>
      <c r="F290" s="79">
        <v>10</v>
      </c>
      <c r="G290" s="80"/>
      <c r="H290" s="37">
        <f t="shared" si="15"/>
        <v>0</v>
      </c>
      <c r="I290" s="77">
        <f t="shared" si="12"/>
        <v>0</v>
      </c>
      <c r="J290" s="37">
        <f t="shared" si="13"/>
        <v>0</v>
      </c>
      <c r="K290" s="37">
        <f t="shared" si="14"/>
        <v>0</v>
      </c>
    </row>
    <row r="291" spans="1:11" ht="15.75">
      <c r="A291" s="34">
        <v>66</v>
      </c>
      <c r="B291" s="75" t="s">
        <v>303</v>
      </c>
      <c r="C291" s="75"/>
      <c r="D291" s="75"/>
      <c r="E291" s="75" t="s">
        <v>304</v>
      </c>
      <c r="F291" s="76">
        <v>10</v>
      </c>
      <c r="G291" s="77"/>
      <c r="H291" s="37">
        <f t="shared" si="15"/>
        <v>0</v>
      </c>
      <c r="I291" s="77">
        <f t="shared" si="12"/>
        <v>0</v>
      </c>
      <c r="J291" s="37">
        <f t="shared" si="13"/>
        <v>0</v>
      </c>
      <c r="K291" s="37">
        <f t="shared" si="14"/>
        <v>0</v>
      </c>
    </row>
    <row r="292" spans="1:11" s="145" customFormat="1" ht="15.75">
      <c r="A292" s="34">
        <v>67</v>
      </c>
      <c r="B292" s="75" t="s">
        <v>305</v>
      </c>
      <c r="C292" s="75"/>
      <c r="D292" s="75"/>
      <c r="E292" s="75" t="s">
        <v>304</v>
      </c>
      <c r="F292" s="76">
        <v>20</v>
      </c>
      <c r="G292" s="77"/>
      <c r="H292" s="37">
        <f t="shared" si="15"/>
        <v>0</v>
      </c>
      <c r="I292" s="77">
        <f t="shared" si="12"/>
        <v>0</v>
      </c>
      <c r="J292" s="37">
        <f aca="true" t="shared" si="16" ref="J292:J355">G292*1.08</f>
        <v>0</v>
      </c>
      <c r="K292" s="37">
        <f aca="true" t="shared" si="17" ref="K292:K355">F292*J292</f>
        <v>0</v>
      </c>
    </row>
    <row r="293" spans="1:11" ht="47.25">
      <c r="A293" s="34">
        <v>68</v>
      </c>
      <c r="B293" s="75" t="s">
        <v>817</v>
      </c>
      <c r="C293" s="75"/>
      <c r="D293" s="75"/>
      <c r="E293" s="75" t="s">
        <v>306</v>
      </c>
      <c r="F293" s="76">
        <v>5</v>
      </c>
      <c r="G293" s="77"/>
      <c r="H293" s="37">
        <f t="shared" si="15"/>
        <v>0</v>
      </c>
      <c r="I293" s="77">
        <f t="shared" si="12"/>
        <v>0</v>
      </c>
      <c r="J293" s="37">
        <f t="shared" si="16"/>
        <v>0</v>
      </c>
      <c r="K293" s="37">
        <f t="shared" si="17"/>
        <v>0</v>
      </c>
    </row>
    <row r="294" spans="1:11" ht="31.5">
      <c r="A294" s="34">
        <v>69</v>
      </c>
      <c r="B294" s="75" t="s">
        <v>892</v>
      </c>
      <c r="C294" s="75"/>
      <c r="D294" s="75"/>
      <c r="E294" s="75" t="s">
        <v>276</v>
      </c>
      <c r="F294" s="76">
        <v>20</v>
      </c>
      <c r="G294" s="77"/>
      <c r="H294" s="37">
        <f t="shared" si="15"/>
        <v>0</v>
      </c>
      <c r="I294" s="77">
        <f t="shared" si="12"/>
        <v>0</v>
      </c>
      <c r="J294" s="37">
        <f t="shared" si="16"/>
        <v>0</v>
      </c>
      <c r="K294" s="37">
        <f t="shared" si="17"/>
        <v>0</v>
      </c>
    </row>
    <row r="295" spans="1:11" ht="31.5">
      <c r="A295" s="34">
        <v>70</v>
      </c>
      <c r="B295" s="75" t="s">
        <v>307</v>
      </c>
      <c r="C295" s="75"/>
      <c r="D295" s="75"/>
      <c r="E295" s="75" t="s">
        <v>304</v>
      </c>
      <c r="F295" s="76">
        <v>10</v>
      </c>
      <c r="G295" s="77"/>
      <c r="H295" s="37">
        <f aca="true" t="shared" si="18" ref="H295:H358">G295*F295</f>
        <v>0</v>
      </c>
      <c r="I295" s="77">
        <f t="shared" si="12"/>
        <v>0</v>
      </c>
      <c r="J295" s="37">
        <f t="shared" si="16"/>
        <v>0</v>
      </c>
      <c r="K295" s="37">
        <f t="shared" si="17"/>
        <v>0</v>
      </c>
    </row>
    <row r="296" spans="1:11" ht="31.5">
      <c r="A296" s="34">
        <v>71</v>
      </c>
      <c r="B296" s="75" t="s">
        <v>893</v>
      </c>
      <c r="C296" s="75"/>
      <c r="D296" s="75"/>
      <c r="E296" s="75" t="s">
        <v>308</v>
      </c>
      <c r="F296" s="76">
        <v>50</v>
      </c>
      <c r="G296" s="77"/>
      <c r="H296" s="37">
        <f t="shared" si="18"/>
        <v>0</v>
      </c>
      <c r="I296" s="77">
        <f t="shared" si="12"/>
        <v>0</v>
      </c>
      <c r="J296" s="37">
        <f t="shared" si="16"/>
        <v>0</v>
      </c>
      <c r="K296" s="37">
        <f t="shared" si="17"/>
        <v>0</v>
      </c>
    </row>
    <row r="297" spans="1:11" ht="31.5">
      <c r="A297" s="34">
        <v>72</v>
      </c>
      <c r="B297" s="78" t="s">
        <v>611</v>
      </c>
      <c r="C297" s="78"/>
      <c r="D297" s="78"/>
      <c r="E297" s="78" t="s">
        <v>732</v>
      </c>
      <c r="F297" s="79">
        <v>5</v>
      </c>
      <c r="G297" s="80"/>
      <c r="H297" s="37">
        <f t="shared" si="18"/>
        <v>0</v>
      </c>
      <c r="I297" s="77">
        <f t="shared" si="12"/>
        <v>0</v>
      </c>
      <c r="J297" s="37">
        <f t="shared" si="16"/>
        <v>0</v>
      </c>
      <c r="K297" s="37">
        <f t="shared" si="17"/>
        <v>0</v>
      </c>
    </row>
    <row r="298" spans="1:11" s="145" customFormat="1" ht="31.5">
      <c r="A298" s="34">
        <v>73</v>
      </c>
      <c r="B298" s="75" t="s">
        <v>309</v>
      </c>
      <c r="C298" s="75"/>
      <c r="D298" s="75"/>
      <c r="E298" s="75" t="s">
        <v>310</v>
      </c>
      <c r="F298" s="76">
        <v>5</v>
      </c>
      <c r="G298" s="77"/>
      <c r="H298" s="37">
        <f t="shared" si="18"/>
        <v>0</v>
      </c>
      <c r="I298" s="77">
        <f t="shared" si="12"/>
        <v>0</v>
      </c>
      <c r="J298" s="37">
        <f t="shared" si="16"/>
        <v>0</v>
      </c>
      <c r="K298" s="37">
        <f t="shared" si="17"/>
        <v>0</v>
      </c>
    </row>
    <row r="299" spans="1:11" ht="47.25">
      <c r="A299" s="34">
        <v>74</v>
      </c>
      <c r="B299" s="75" t="s">
        <v>311</v>
      </c>
      <c r="C299" s="75"/>
      <c r="D299" s="75"/>
      <c r="E299" s="75" t="s">
        <v>312</v>
      </c>
      <c r="F299" s="76">
        <v>15</v>
      </c>
      <c r="G299" s="77"/>
      <c r="H299" s="37">
        <f t="shared" si="18"/>
        <v>0</v>
      </c>
      <c r="I299" s="77">
        <f t="shared" si="12"/>
        <v>0</v>
      </c>
      <c r="J299" s="37">
        <f t="shared" si="16"/>
        <v>0</v>
      </c>
      <c r="K299" s="37">
        <f t="shared" si="17"/>
        <v>0</v>
      </c>
    </row>
    <row r="300" spans="1:11" ht="31.5">
      <c r="A300" s="34">
        <v>75</v>
      </c>
      <c r="B300" s="75" t="s">
        <v>612</v>
      </c>
      <c r="C300" s="75"/>
      <c r="D300" s="75"/>
      <c r="E300" s="75" t="s">
        <v>613</v>
      </c>
      <c r="F300" s="76">
        <v>5</v>
      </c>
      <c r="G300" s="77"/>
      <c r="H300" s="37">
        <f t="shared" si="18"/>
        <v>0</v>
      </c>
      <c r="I300" s="77">
        <f t="shared" si="12"/>
        <v>0</v>
      </c>
      <c r="J300" s="37">
        <f t="shared" si="16"/>
        <v>0</v>
      </c>
      <c r="K300" s="37">
        <f t="shared" si="17"/>
        <v>0</v>
      </c>
    </row>
    <row r="301" spans="1:11" ht="47.25">
      <c r="A301" s="34">
        <v>76</v>
      </c>
      <c r="B301" s="75" t="s">
        <v>614</v>
      </c>
      <c r="C301" s="75"/>
      <c r="D301" s="75"/>
      <c r="E301" s="75" t="s">
        <v>615</v>
      </c>
      <c r="F301" s="76">
        <v>10</v>
      </c>
      <c r="G301" s="77"/>
      <c r="H301" s="37">
        <f t="shared" si="18"/>
        <v>0</v>
      </c>
      <c r="I301" s="77">
        <f t="shared" si="12"/>
        <v>0</v>
      </c>
      <c r="J301" s="37">
        <f t="shared" si="16"/>
        <v>0</v>
      </c>
      <c r="K301" s="37">
        <f t="shared" si="17"/>
        <v>0</v>
      </c>
    </row>
    <row r="302" spans="1:11" ht="15.75">
      <c r="A302" s="34">
        <v>77</v>
      </c>
      <c r="B302" s="75" t="s">
        <v>313</v>
      </c>
      <c r="C302" s="75"/>
      <c r="D302" s="75"/>
      <c r="E302" s="75" t="s">
        <v>120</v>
      </c>
      <c r="F302" s="76">
        <v>5</v>
      </c>
      <c r="G302" s="77"/>
      <c r="H302" s="37">
        <f t="shared" si="18"/>
        <v>0</v>
      </c>
      <c r="I302" s="77">
        <f t="shared" si="12"/>
        <v>0</v>
      </c>
      <c r="J302" s="37">
        <f t="shared" si="16"/>
        <v>0</v>
      </c>
      <c r="K302" s="37">
        <f t="shared" si="17"/>
        <v>0</v>
      </c>
    </row>
    <row r="303" spans="1:11" ht="15.75">
      <c r="A303" s="34">
        <v>78</v>
      </c>
      <c r="B303" s="75" t="s">
        <v>314</v>
      </c>
      <c r="C303" s="75"/>
      <c r="D303" s="75"/>
      <c r="E303" s="75" t="s">
        <v>157</v>
      </c>
      <c r="F303" s="76">
        <v>5</v>
      </c>
      <c r="G303" s="77"/>
      <c r="H303" s="37">
        <f t="shared" si="18"/>
        <v>0</v>
      </c>
      <c r="I303" s="77">
        <f t="shared" si="12"/>
        <v>0</v>
      </c>
      <c r="J303" s="37">
        <f t="shared" si="16"/>
        <v>0</v>
      </c>
      <c r="K303" s="37">
        <f t="shared" si="17"/>
        <v>0</v>
      </c>
    </row>
    <row r="304" spans="1:11" s="145" customFormat="1" ht="15.75">
      <c r="A304" s="34">
        <v>79</v>
      </c>
      <c r="B304" s="75" t="s">
        <v>315</v>
      </c>
      <c r="C304" s="75"/>
      <c r="D304" s="75"/>
      <c r="E304" s="75" t="s">
        <v>157</v>
      </c>
      <c r="F304" s="76">
        <v>10</v>
      </c>
      <c r="G304" s="77"/>
      <c r="H304" s="37">
        <f t="shared" si="18"/>
        <v>0</v>
      </c>
      <c r="I304" s="77">
        <f t="shared" si="12"/>
        <v>0</v>
      </c>
      <c r="J304" s="37">
        <f t="shared" si="16"/>
        <v>0</v>
      </c>
      <c r="K304" s="37">
        <f t="shared" si="17"/>
        <v>0</v>
      </c>
    </row>
    <row r="305" spans="1:11" s="145" customFormat="1" ht="15.75">
      <c r="A305" s="34">
        <v>80</v>
      </c>
      <c r="B305" s="75" t="s">
        <v>316</v>
      </c>
      <c r="C305" s="75"/>
      <c r="D305" s="75"/>
      <c r="E305" s="75" t="s">
        <v>157</v>
      </c>
      <c r="F305" s="76">
        <v>5</v>
      </c>
      <c r="G305" s="77"/>
      <c r="H305" s="37">
        <f t="shared" si="18"/>
        <v>0</v>
      </c>
      <c r="I305" s="77">
        <f t="shared" si="12"/>
        <v>0</v>
      </c>
      <c r="J305" s="37">
        <f t="shared" si="16"/>
        <v>0</v>
      </c>
      <c r="K305" s="37">
        <f t="shared" si="17"/>
        <v>0</v>
      </c>
    </row>
    <row r="306" spans="1:11" ht="31.5">
      <c r="A306" s="34">
        <v>81</v>
      </c>
      <c r="B306" s="75" t="s">
        <v>317</v>
      </c>
      <c r="C306" s="75"/>
      <c r="D306" s="75"/>
      <c r="E306" s="75" t="s">
        <v>842</v>
      </c>
      <c r="F306" s="76">
        <v>10</v>
      </c>
      <c r="G306" s="77"/>
      <c r="H306" s="37">
        <f t="shared" si="18"/>
        <v>0</v>
      </c>
      <c r="I306" s="77">
        <f t="shared" si="12"/>
        <v>0</v>
      </c>
      <c r="J306" s="37">
        <f t="shared" si="16"/>
        <v>0</v>
      </c>
      <c r="K306" s="37">
        <f t="shared" si="17"/>
        <v>0</v>
      </c>
    </row>
    <row r="307" spans="1:11" ht="31.5">
      <c r="A307" s="34">
        <v>82</v>
      </c>
      <c r="B307" s="75" t="s">
        <v>616</v>
      </c>
      <c r="C307" s="75"/>
      <c r="D307" s="75"/>
      <c r="E307" s="75" t="s">
        <v>617</v>
      </c>
      <c r="F307" s="76">
        <v>8</v>
      </c>
      <c r="G307" s="77"/>
      <c r="H307" s="37">
        <f t="shared" si="18"/>
        <v>0</v>
      </c>
      <c r="I307" s="77">
        <f t="shared" si="12"/>
        <v>0</v>
      </c>
      <c r="J307" s="37">
        <f t="shared" si="16"/>
        <v>0</v>
      </c>
      <c r="K307" s="37">
        <f t="shared" si="17"/>
        <v>0</v>
      </c>
    </row>
    <row r="308" spans="1:11" ht="15.75">
      <c r="A308" s="34">
        <v>83</v>
      </c>
      <c r="B308" s="75" t="s">
        <v>318</v>
      </c>
      <c r="C308" s="75"/>
      <c r="D308" s="75"/>
      <c r="E308" s="75" t="s">
        <v>122</v>
      </c>
      <c r="F308" s="76">
        <v>50</v>
      </c>
      <c r="G308" s="77"/>
      <c r="H308" s="37">
        <f t="shared" si="18"/>
        <v>0</v>
      </c>
      <c r="I308" s="77">
        <f t="shared" si="12"/>
        <v>0</v>
      </c>
      <c r="J308" s="37">
        <f t="shared" si="16"/>
        <v>0</v>
      </c>
      <c r="K308" s="37">
        <f t="shared" si="17"/>
        <v>0</v>
      </c>
    </row>
    <row r="309" spans="1:11" ht="31.5">
      <c r="A309" s="34">
        <v>84</v>
      </c>
      <c r="B309" s="75" t="s">
        <v>319</v>
      </c>
      <c r="C309" s="75"/>
      <c r="D309" s="75"/>
      <c r="E309" s="75" t="s">
        <v>126</v>
      </c>
      <c r="F309" s="76">
        <v>2</v>
      </c>
      <c r="G309" s="77"/>
      <c r="H309" s="37">
        <f t="shared" si="18"/>
        <v>0</v>
      </c>
      <c r="I309" s="77">
        <f t="shared" si="12"/>
        <v>0</v>
      </c>
      <c r="J309" s="37">
        <f t="shared" si="16"/>
        <v>0</v>
      </c>
      <c r="K309" s="37">
        <f t="shared" si="17"/>
        <v>0</v>
      </c>
    </row>
    <row r="310" spans="1:11" ht="31.5">
      <c r="A310" s="34">
        <v>85</v>
      </c>
      <c r="B310" s="75" t="s">
        <v>618</v>
      </c>
      <c r="C310" s="75"/>
      <c r="D310" s="75"/>
      <c r="E310" s="75" t="s">
        <v>619</v>
      </c>
      <c r="F310" s="76">
        <v>5</v>
      </c>
      <c r="G310" s="77"/>
      <c r="H310" s="37">
        <f t="shared" si="18"/>
        <v>0</v>
      </c>
      <c r="I310" s="77">
        <f t="shared" si="12"/>
        <v>0</v>
      </c>
      <c r="J310" s="37">
        <f t="shared" si="16"/>
        <v>0</v>
      </c>
      <c r="K310" s="37">
        <f t="shared" si="17"/>
        <v>0</v>
      </c>
    </row>
    <row r="311" spans="1:11" ht="31.5">
      <c r="A311" s="34">
        <v>86</v>
      </c>
      <c r="B311" s="75" t="s">
        <v>322</v>
      </c>
      <c r="C311" s="75"/>
      <c r="D311" s="75"/>
      <c r="E311" s="75" t="s">
        <v>323</v>
      </c>
      <c r="F311" s="76">
        <v>40</v>
      </c>
      <c r="G311" s="77"/>
      <c r="H311" s="37">
        <f t="shared" si="18"/>
        <v>0</v>
      </c>
      <c r="I311" s="77">
        <f t="shared" si="12"/>
        <v>0</v>
      </c>
      <c r="J311" s="37">
        <f t="shared" si="16"/>
        <v>0</v>
      </c>
      <c r="K311" s="37">
        <f t="shared" si="17"/>
        <v>0</v>
      </c>
    </row>
    <row r="312" spans="1:11" ht="15.75">
      <c r="A312" s="34">
        <v>87</v>
      </c>
      <c r="B312" s="78" t="s">
        <v>320</v>
      </c>
      <c r="C312" s="78"/>
      <c r="D312" s="78"/>
      <c r="E312" s="78" t="s">
        <v>321</v>
      </c>
      <c r="F312" s="79">
        <v>150</v>
      </c>
      <c r="G312" s="80"/>
      <c r="H312" s="37">
        <f t="shared" si="18"/>
        <v>0</v>
      </c>
      <c r="I312" s="77">
        <f t="shared" si="12"/>
        <v>0</v>
      </c>
      <c r="J312" s="37">
        <f t="shared" si="16"/>
        <v>0</v>
      </c>
      <c r="K312" s="37">
        <f t="shared" si="17"/>
        <v>0</v>
      </c>
    </row>
    <row r="313" spans="1:11" ht="31.5">
      <c r="A313" s="34">
        <v>88</v>
      </c>
      <c r="B313" s="75" t="s">
        <v>324</v>
      </c>
      <c r="C313" s="75"/>
      <c r="D313" s="75"/>
      <c r="E313" s="75" t="s">
        <v>325</v>
      </c>
      <c r="F313" s="76">
        <v>80</v>
      </c>
      <c r="G313" s="77"/>
      <c r="H313" s="37">
        <f t="shared" si="18"/>
        <v>0</v>
      </c>
      <c r="I313" s="77">
        <f t="shared" si="12"/>
        <v>0</v>
      </c>
      <c r="J313" s="37">
        <f t="shared" si="16"/>
        <v>0</v>
      </c>
      <c r="K313" s="37">
        <f t="shared" si="17"/>
        <v>0</v>
      </c>
    </row>
    <row r="314" spans="1:11" ht="77.25">
      <c r="A314" s="34">
        <v>89</v>
      </c>
      <c r="B314" s="161" t="s">
        <v>620</v>
      </c>
      <c r="C314" s="84"/>
      <c r="D314" s="84"/>
      <c r="E314" s="84" t="s">
        <v>621</v>
      </c>
      <c r="F314" s="85">
        <v>10</v>
      </c>
      <c r="G314" s="77"/>
      <c r="H314" s="37">
        <f t="shared" si="18"/>
        <v>0</v>
      </c>
      <c r="I314" s="77">
        <f t="shared" si="12"/>
        <v>0</v>
      </c>
      <c r="J314" s="37">
        <f t="shared" si="16"/>
        <v>0</v>
      </c>
      <c r="K314" s="37">
        <f t="shared" si="17"/>
        <v>0</v>
      </c>
    </row>
    <row r="315" spans="1:11" ht="39">
      <c r="A315" s="34">
        <v>90</v>
      </c>
      <c r="B315" s="75" t="s">
        <v>818</v>
      </c>
      <c r="C315" s="75"/>
      <c r="D315" s="75"/>
      <c r="E315" s="161" t="s">
        <v>622</v>
      </c>
      <c r="F315" s="76">
        <v>30</v>
      </c>
      <c r="G315" s="77"/>
      <c r="H315" s="37">
        <f t="shared" si="18"/>
        <v>0</v>
      </c>
      <c r="I315" s="77">
        <f t="shared" si="12"/>
        <v>0</v>
      </c>
      <c r="J315" s="37">
        <f t="shared" si="16"/>
        <v>0</v>
      </c>
      <c r="K315" s="37">
        <f t="shared" si="17"/>
        <v>0</v>
      </c>
    </row>
    <row r="316" spans="1:11" ht="15.75">
      <c r="A316" s="34">
        <v>91</v>
      </c>
      <c r="B316" s="75" t="s">
        <v>326</v>
      </c>
      <c r="C316" s="75"/>
      <c r="D316" s="75"/>
      <c r="E316" s="75" t="s">
        <v>327</v>
      </c>
      <c r="F316" s="76">
        <v>350</v>
      </c>
      <c r="G316" s="77"/>
      <c r="H316" s="37">
        <f t="shared" si="18"/>
        <v>0</v>
      </c>
      <c r="I316" s="77">
        <f t="shared" si="12"/>
        <v>0</v>
      </c>
      <c r="J316" s="37">
        <f t="shared" si="16"/>
        <v>0</v>
      </c>
      <c r="K316" s="37">
        <f t="shared" si="17"/>
        <v>0</v>
      </c>
    </row>
    <row r="317" spans="1:11" ht="15.75">
      <c r="A317" s="34">
        <v>92</v>
      </c>
      <c r="B317" s="75" t="s">
        <v>328</v>
      </c>
      <c r="C317" s="75"/>
      <c r="D317" s="75"/>
      <c r="E317" s="75" t="s">
        <v>329</v>
      </c>
      <c r="F317" s="76">
        <v>10</v>
      </c>
      <c r="G317" s="77"/>
      <c r="H317" s="37">
        <f t="shared" si="18"/>
        <v>0</v>
      </c>
      <c r="I317" s="77">
        <f t="shared" si="12"/>
        <v>0</v>
      </c>
      <c r="J317" s="37">
        <f t="shared" si="16"/>
        <v>0</v>
      </c>
      <c r="K317" s="37">
        <f t="shared" si="17"/>
        <v>0</v>
      </c>
    </row>
    <row r="318" spans="1:11" ht="15.75">
      <c r="A318" s="34">
        <v>93</v>
      </c>
      <c r="B318" s="75" t="s">
        <v>330</v>
      </c>
      <c r="C318" s="75"/>
      <c r="D318" s="75"/>
      <c r="E318" s="75" t="s">
        <v>331</v>
      </c>
      <c r="F318" s="76">
        <v>30</v>
      </c>
      <c r="G318" s="77"/>
      <c r="H318" s="37">
        <f t="shared" si="18"/>
        <v>0</v>
      </c>
      <c r="I318" s="77">
        <f t="shared" si="12"/>
        <v>0</v>
      </c>
      <c r="J318" s="37">
        <f t="shared" si="16"/>
        <v>0</v>
      </c>
      <c r="K318" s="37">
        <f t="shared" si="17"/>
        <v>0</v>
      </c>
    </row>
    <row r="319" spans="1:11" ht="15.75">
      <c r="A319" s="34">
        <v>94</v>
      </c>
      <c r="B319" s="75" t="s">
        <v>332</v>
      </c>
      <c r="C319" s="75"/>
      <c r="D319" s="75"/>
      <c r="E319" s="75" t="s">
        <v>333</v>
      </c>
      <c r="F319" s="76">
        <v>30</v>
      </c>
      <c r="G319" s="77"/>
      <c r="H319" s="37">
        <f t="shared" si="18"/>
        <v>0</v>
      </c>
      <c r="I319" s="77">
        <f t="shared" si="12"/>
        <v>0</v>
      </c>
      <c r="J319" s="37">
        <f t="shared" si="16"/>
        <v>0</v>
      </c>
      <c r="K319" s="37">
        <f t="shared" si="17"/>
        <v>0</v>
      </c>
    </row>
    <row r="320" spans="1:11" ht="31.5">
      <c r="A320" s="34">
        <v>95</v>
      </c>
      <c r="B320" s="75" t="s">
        <v>334</v>
      </c>
      <c r="C320" s="75"/>
      <c r="D320" s="75"/>
      <c r="E320" s="75" t="s">
        <v>926</v>
      </c>
      <c r="F320" s="76">
        <v>15</v>
      </c>
      <c r="G320" s="77"/>
      <c r="H320" s="37">
        <f t="shared" si="18"/>
        <v>0</v>
      </c>
      <c r="I320" s="77">
        <f t="shared" si="12"/>
        <v>0</v>
      </c>
      <c r="J320" s="37">
        <f t="shared" si="16"/>
        <v>0</v>
      </c>
      <c r="K320" s="37">
        <f t="shared" si="17"/>
        <v>0</v>
      </c>
    </row>
    <row r="321" spans="1:11" ht="31.5">
      <c r="A321" s="34">
        <v>96</v>
      </c>
      <c r="B321" s="75" t="s">
        <v>335</v>
      </c>
      <c r="C321" s="75"/>
      <c r="D321" s="75"/>
      <c r="E321" s="75" t="s">
        <v>964</v>
      </c>
      <c r="F321" s="76">
        <v>40</v>
      </c>
      <c r="G321" s="77"/>
      <c r="H321" s="37">
        <f t="shared" si="18"/>
        <v>0</v>
      </c>
      <c r="I321" s="77">
        <f t="shared" si="12"/>
        <v>0</v>
      </c>
      <c r="J321" s="37">
        <f t="shared" si="16"/>
        <v>0</v>
      </c>
      <c r="K321" s="37">
        <f t="shared" si="17"/>
        <v>0</v>
      </c>
    </row>
    <row r="322" spans="1:11" ht="15.75">
      <c r="A322" s="34">
        <v>97</v>
      </c>
      <c r="B322" s="75" t="s">
        <v>336</v>
      </c>
      <c r="C322" s="75"/>
      <c r="D322" s="75"/>
      <c r="E322" s="75" t="s">
        <v>126</v>
      </c>
      <c r="F322" s="76">
        <v>6</v>
      </c>
      <c r="G322" s="77"/>
      <c r="H322" s="37">
        <f t="shared" si="18"/>
        <v>0</v>
      </c>
      <c r="I322" s="77">
        <f t="shared" si="12"/>
        <v>0</v>
      </c>
      <c r="J322" s="37">
        <f t="shared" si="16"/>
        <v>0</v>
      </c>
      <c r="K322" s="37">
        <f t="shared" si="17"/>
        <v>0</v>
      </c>
    </row>
    <row r="323" spans="1:11" ht="31.5">
      <c r="A323" s="34">
        <v>98</v>
      </c>
      <c r="B323" s="75" t="s">
        <v>337</v>
      </c>
      <c r="C323" s="75"/>
      <c r="D323" s="75"/>
      <c r="E323" s="75" t="s">
        <v>273</v>
      </c>
      <c r="F323" s="76">
        <v>150</v>
      </c>
      <c r="G323" s="77"/>
      <c r="H323" s="37">
        <f t="shared" si="18"/>
        <v>0</v>
      </c>
      <c r="I323" s="77">
        <f t="shared" si="12"/>
        <v>0</v>
      </c>
      <c r="J323" s="37">
        <f t="shared" si="16"/>
        <v>0</v>
      </c>
      <c r="K323" s="37">
        <f t="shared" si="17"/>
        <v>0</v>
      </c>
    </row>
    <row r="324" spans="1:11" ht="15.75">
      <c r="A324" s="34">
        <v>99</v>
      </c>
      <c r="B324" s="84" t="s">
        <v>338</v>
      </c>
      <c r="C324" s="84"/>
      <c r="D324" s="84"/>
      <c r="E324" s="84" t="s">
        <v>339</v>
      </c>
      <c r="F324" s="85">
        <v>20</v>
      </c>
      <c r="G324" s="77"/>
      <c r="H324" s="37">
        <f t="shared" si="18"/>
        <v>0</v>
      </c>
      <c r="I324" s="77">
        <f t="shared" si="12"/>
        <v>0</v>
      </c>
      <c r="J324" s="37">
        <f t="shared" si="16"/>
        <v>0</v>
      </c>
      <c r="K324" s="37">
        <f t="shared" si="17"/>
        <v>0</v>
      </c>
    </row>
    <row r="325" spans="1:11" s="148" customFormat="1" ht="47.25">
      <c r="A325" s="34">
        <v>100</v>
      </c>
      <c r="B325" s="75" t="s">
        <v>1002</v>
      </c>
      <c r="C325" s="75"/>
      <c r="D325" s="75"/>
      <c r="E325" s="75" t="s">
        <v>340</v>
      </c>
      <c r="F325" s="76">
        <v>5</v>
      </c>
      <c r="G325" s="77"/>
      <c r="H325" s="37">
        <f t="shared" si="18"/>
        <v>0</v>
      </c>
      <c r="I325" s="77">
        <f t="shared" si="12"/>
        <v>0</v>
      </c>
      <c r="J325" s="37">
        <f t="shared" si="16"/>
        <v>0</v>
      </c>
      <c r="K325" s="37">
        <f t="shared" si="17"/>
        <v>0</v>
      </c>
    </row>
    <row r="326" spans="1:11" ht="15.75">
      <c r="A326" s="34">
        <v>101</v>
      </c>
      <c r="B326" s="75" t="s">
        <v>341</v>
      </c>
      <c r="C326" s="75"/>
      <c r="D326" s="75"/>
      <c r="E326" s="75" t="s">
        <v>342</v>
      </c>
      <c r="F326" s="76">
        <v>3</v>
      </c>
      <c r="G326" s="77"/>
      <c r="H326" s="37">
        <f t="shared" si="18"/>
        <v>0</v>
      </c>
      <c r="I326" s="77">
        <f t="shared" si="12"/>
        <v>0</v>
      </c>
      <c r="J326" s="37">
        <f t="shared" si="16"/>
        <v>0</v>
      </c>
      <c r="K326" s="37">
        <f t="shared" si="17"/>
        <v>0</v>
      </c>
    </row>
    <row r="327" spans="1:11" ht="47.25">
      <c r="A327" s="34">
        <v>102</v>
      </c>
      <c r="B327" s="75" t="s">
        <v>819</v>
      </c>
      <c r="C327" s="75"/>
      <c r="D327" s="75"/>
      <c r="E327" s="75" t="s">
        <v>343</v>
      </c>
      <c r="F327" s="76">
        <v>5</v>
      </c>
      <c r="G327" s="77"/>
      <c r="H327" s="37">
        <f t="shared" si="18"/>
        <v>0</v>
      </c>
      <c r="I327" s="77">
        <f t="shared" si="12"/>
        <v>0</v>
      </c>
      <c r="J327" s="37">
        <f t="shared" si="16"/>
        <v>0</v>
      </c>
      <c r="K327" s="37">
        <f t="shared" si="17"/>
        <v>0</v>
      </c>
    </row>
    <row r="328" spans="1:11" ht="31.5">
      <c r="A328" s="34">
        <v>103</v>
      </c>
      <c r="B328" s="75" t="s">
        <v>344</v>
      </c>
      <c r="C328" s="75"/>
      <c r="D328" s="75"/>
      <c r="E328" s="75" t="s">
        <v>345</v>
      </c>
      <c r="F328" s="76">
        <v>15</v>
      </c>
      <c r="G328" s="77"/>
      <c r="H328" s="37">
        <f t="shared" si="18"/>
        <v>0</v>
      </c>
      <c r="I328" s="77">
        <f t="shared" si="12"/>
        <v>0</v>
      </c>
      <c r="J328" s="37">
        <f t="shared" si="16"/>
        <v>0</v>
      </c>
      <c r="K328" s="37">
        <f t="shared" si="17"/>
        <v>0</v>
      </c>
    </row>
    <row r="329" spans="1:11" ht="15.75">
      <c r="A329" s="34">
        <v>104</v>
      </c>
      <c r="B329" s="75" t="s">
        <v>346</v>
      </c>
      <c r="C329" s="75"/>
      <c r="D329" s="75"/>
      <c r="E329" s="75" t="s">
        <v>126</v>
      </c>
      <c r="F329" s="76">
        <v>200</v>
      </c>
      <c r="G329" s="77"/>
      <c r="H329" s="37">
        <f t="shared" si="18"/>
        <v>0</v>
      </c>
      <c r="I329" s="77">
        <f t="shared" si="12"/>
        <v>0</v>
      </c>
      <c r="J329" s="37">
        <f t="shared" si="16"/>
        <v>0</v>
      </c>
      <c r="K329" s="37">
        <f t="shared" si="17"/>
        <v>0</v>
      </c>
    </row>
    <row r="330" spans="1:11" ht="47.25">
      <c r="A330" s="34">
        <v>105</v>
      </c>
      <c r="B330" s="75" t="s">
        <v>347</v>
      </c>
      <c r="C330" s="75"/>
      <c r="D330" s="75"/>
      <c r="E330" s="75" t="s">
        <v>917</v>
      </c>
      <c r="F330" s="76">
        <v>80</v>
      </c>
      <c r="G330" s="77"/>
      <c r="H330" s="37">
        <f t="shared" si="18"/>
        <v>0</v>
      </c>
      <c r="I330" s="77">
        <f t="shared" si="12"/>
        <v>0</v>
      </c>
      <c r="J330" s="37">
        <f t="shared" si="16"/>
        <v>0</v>
      </c>
      <c r="K330" s="37">
        <f t="shared" si="17"/>
        <v>0</v>
      </c>
    </row>
    <row r="331" spans="1:11" ht="31.5">
      <c r="A331" s="34">
        <v>106</v>
      </c>
      <c r="B331" s="75" t="s">
        <v>820</v>
      </c>
      <c r="C331" s="75"/>
      <c r="D331" s="75"/>
      <c r="E331" s="75" t="s">
        <v>916</v>
      </c>
      <c r="F331" s="76">
        <v>700</v>
      </c>
      <c r="G331" s="77"/>
      <c r="H331" s="37">
        <f t="shared" si="18"/>
        <v>0</v>
      </c>
      <c r="I331" s="77">
        <f t="shared" si="12"/>
        <v>0</v>
      </c>
      <c r="J331" s="37">
        <f t="shared" si="16"/>
        <v>0</v>
      </c>
      <c r="K331" s="37">
        <f t="shared" si="17"/>
        <v>0</v>
      </c>
    </row>
    <row r="332" spans="1:11" ht="15.75">
      <c r="A332" s="34">
        <v>107</v>
      </c>
      <c r="B332" s="75" t="s">
        <v>348</v>
      </c>
      <c r="C332" s="75"/>
      <c r="D332" s="75"/>
      <c r="E332" s="75" t="s">
        <v>349</v>
      </c>
      <c r="F332" s="76">
        <v>30</v>
      </c>
      <c r="G332" s="77"/>
      <c r="H332" s="37">
        <f t="shared" si="18"/>
        <v>0</v>
      </c>
      <c r="I332" s="77">
        <f t="shared" si="12"/>
        <v>0</v>
      </c>
      <c r="J332" s="37">
        <f t="shared" si="16"/>
        <v>0</v>
      </c>
      <c r="K332" s="37">
        <f t="shared" si="17"/>
        <v>0</v>
      </c>
    </row>
    <row r="333" spans="1:11" ht="31.5">
      <c r="A333" s="34">
        <v>108</v>
      </c>
      <c r="B333" s="75" t="s">
        <v>821</v>
      </c>
      <c r="C333" s="75"/>
      <c r="D333" s="75"/>
      <c r="E333" s="75" t="s">
        <v>350</v>
      </c>
      <c r="F333" s="76">
        <v>15</v>
      </c>
      <c r="G333" s="77"/>
      <c r="H333" s="37">
        <f t="shared" si="18"/>
        <v>0</v>
      </c>
      <c r="I333" s="77">
        <f t="shared" si="12"/>
        <v>0</v>
      </c>
      <c r="J333" s="37">
        <f t="shared" si="16"/>
        <v>0</v>
      </c>
      <c r="K333" s="37">
        <f t="shared" si="17"/>
        <v>0</v>
      </c>
    </row>
    <row r="334" spans="1:11" ht="31.5">
      <c r="A334" s="34">
        <v>109</v>
      </c>
      <c r="B334" s="75" t="s">
        <v>148</v>
      </c>
      <c r="C334" s="75"/>
      <c r="D334" s="75"/>
      <c r="E334" s="75" t="s">
        <v>273</v>
      </c>
      <c r="F334" s="76">
        <v>30</v>
      </c>
      <c r="G334" s="77"/>
      <c r="H334" s="37">
        <f t="shared" si="18"/>
        <v>0</v>
      </c>
      <c r="I334" s="77">
        <f t="shared" si="12"/>
        <v>0</v>
      </c>
      <c r="J334" s="37">
        <f t="shared" si="16"/>
        <v>0</v>
      </c>
      <c r="K334" s="37">
        <f t="shared" si="17"/>
        <v>0</v>
      </c>
    </row>
    <row r="335" spans="1:11" ht="15.75">
      <c r="A335" s="34">
        <v>110</v>
      </c>
      <c r="B335" s="75" t="s">
        <v>351</v>
      </c>
      <c r="C335" s="75"/>
      <c r="D335" s="75"/>
      <c r="E335" s="75" t="s">
        <v>143</v>
      </c>
      <c r="F335" s="76">
        <v>40</v>
      </c>
      <c r="G335" s="77"/>
      <c r="H335" s="37">
        <f t="shared" si="18"/>
        <v>0</v>
      </c>
      <c r="I335" s="77">
        <f t="shared" si="12"/>
        <v>0</v>
      </c>
      <c r="J335" s="37">
        <f t="shared" si="16"/>
        <v>0</v>
      </c>
      <c r="K335" s="37">
        <f t="shared" si="17"/>
        <v>0</v>
      </c>
    </row>
    <row r="336" spans="1:11" ht="31.5">
      <c r="A336" s="34">
        <v>111</v>
      </c>
      <c r="B336" s="75" t="s">
        <v>822</v>
      </c>
      <c r="C336" s="75"/>
      <c r="D336" s="75"/>
      <c r="E336" s="75" t="s">
        <v>327</v>
      </c>
      <c r="F336" s="76">
        <v>6</v>
      </c>
      <c r="G336" s="77"/>
      <c r="H336" s="37">
        <f t="shared" si="18"/>
        <v>0</v>
      </c>
      <c r="I336" s="77">
        <f t="shared" si="12"/>
        <v>0</v>
      </c>
      <c r="J336" s="37">
        <f t="shared" si="16"/>
        <v>0</v>
      </c>
      <c r="K336" s="37">
        <f t="shared" si="17"/>
        <v>0</v>
      </c>
    </row>
    <row r="337" spans="1:11" ht="15.75">
      <c r="A337" s="34">
        <v>112</v>
      </c>
      <c r="B337" s="75" t="s">
        <v>352</v>
      </c>
      <c r="C337" s="75"/>
      <c r="D337" s="75"/>
      <c r="E337" s="75" t="s">
        <v>143</v>
      </c>
      <c r="F337" s="76">
        <v>30</v>
      </c>
      <c r="G337" s="77"/>
      <c r="H337" s="37">
        <f t="shared" si="18"/>
        <v>0</v>
      </c>
      <c r="I337" s="77">
        <f t="shared" si="12"/>
        <v>0</v>
      </c>
      <c r="J337" s="37">
        <f t="shared" si="16"/>
        <v>0</v>
      </c>
      <c r="K337" s="37">
        <f t="shared" si="17"/>
        <v>0</v>
      </c>
    </row>
    <row r="338" spans="1:11" ht="15.75">
      <c r="A338" s="34">
        <v>113</v>
      </c>
      <c r="B338" s="75" t="s">
        <v>353</v>
      </c>
      <c r="C338" s="75"/>
      <c r="D338" s="75"/>
      <c r="E338" s="75" t="s">
        <v>120</v>
      </c>
      <c r="F338" s="76">
        <v>40</v>
      </c>
      <c r="G338" s="77"/>
      <c r="H338" s="37">
        <f t="shared" si="18"/>
        <v>0</v>
      </c>
      <c r="I338" s="77">
        <f t="shared" si="12"/>
        <v>0</v>
      </c>
      <c r="J338" s="37">
        <f t="shared" si="16"/>
        <v>0</v>
      </c>
      <c r="K338" s="37">
        <f t="shared" si="17"/>
        <v>0</v>
      </c>
    </row>
    <row r="339" spans="1:11" ht="15.75">
      <c r="A339" s="34">
        <v>114</v>
      </c>
      <c r="B339" s="75" t="s">
        <v>354</v>
      </c>
      <c r="C339" s="75"/>
      <c r="D339" s="75"/>
      <c r="E339" s="75" t="s">
        <v>120</v>
      </c>
      <c r="F339" s="76">
        <v>15</v>
      </c>
      <c r="G339" s="77"/>
      <c r="H339" s="37">
        <f t="shared" si="18"/>
        <v>0</v>
      </c>
      <c r="I339" s="77">
        <f t="shared" si="12"/>
        <v>0</v>
      </c>
      <c r="J339" s="37">
        <f t="shared" si="16"/>
        <v>0</v>
      </c>
      <c r="K339" s="37">
        <f t="shared" si="17"/>
        <v>0</v>
      </c>
    </row>
    <row r="340" spans="1:11" ht="15.75">
      <c r="A340" s="34">
        <v>115</v>
      </c>
      <c r="B340" s="75" t="s">
        <v>355</v>
      </c>
      <c r="C340" s="75"/>
      <c r="D340" s="75"/>
      <c r="E340" s="75" t="s">
        <v>112</v>
      </c>
      <c r="F340" s="76">
        <v>10</v>
      </c>
      <c r="G340" s="77"/>
      <c r="H340" s="37">
        <f t="shared" si="18"/>
        <v>0</v>
      </c>
      <c r="I340" s="77">
        <f t="shared" si="12"/>
        <v>0</v>
      </c>
      <c r="J340" s="37">
        <f t="shared" si="16"/>
        <v>0</v>
      </c>
      <c r="K340" s="37">
        <f t="shared" si="17"/>
        <v>0</v>
      </c>
    </row>
    <row r="341" spans="1:11" ht="15.75">
      <c r="A341" s="34">
        <v>116</v>
      </c>
      <c r="B341" s="75" t="s">
        <v>356</v>
      </c>
      <c r="C341" s="75"/>
      <c r="D341" s="75"/>
      <c r="E341" s="75" t="s">
        <v>112</v>
      </c>
      <c r="F341" s="76">
        <v>5</v>
      </c>
      <c r="G341" s="77"/>
      <c r="H341" s="37">
        <f t="shared" si="18"/>
        <v>0</v>
      </c>
      <c r="I341" s="77">
        <f t="shared" si="12"/>
        <v>0</v>
      </c>
      <c r="J341" s="37">
        <f t="shared" si="16"/>
        <v>0</v>
      </c>
      <c r="K341" s="37">
        <f t="shared" si="17"/>
        <v>0</v>
      </c>
    </row>
    <row r="342" spans="1:11" ht="15.75">
      <c r="A342" s="34">
        <v>117</v>
      </c>
      <c r="B342" s="75" t="s">
        <v>357</v>
      </c>
      <c r="C342" s="75"/>
      <c r="D342" s="75"/>
      <c r="E342" s="75" t="s">
        <v>120</v>
      </c>
      <c r="F342" s="76">
        <v>5</v>
      </c>
      <c r="G342" s="77"/>
      <c r="H342" s="37">
        <f t="shared" si="18"/>
        <v>0</v>
      </c>
      <c r="I342" s="77">
        <f t="shared" si="12"/>
        <v>0</v>
      </c>
      <c r="J342" s="37">
        <f t="shared" si="16"/>
        <v>0</v>
      </c>
      <c r="K342" s="37">
        <f t="shared" si="17"/>
        <v>0</v>
      </c>
    </row>
    <row r="343" spans="1:11" s="148" customFormat="1" ht="31.5">
      <c r="A343" s="34">
        <v>118</v>
      </c>
      <c r="B343" s="75" t="s">
        <v>358</v>
      </c>
      <c r="C343" s="75"/>
      <c r="D343" s="75"/>
      <c r="E343" s="75" t="s">
        <v>359</v>
      </c>
      <c r="F343" s="76">
        <v>10</v>
      </c>
      <c r="G343" s="77"/>
      <c r="H343" s="37">
        <f t="shared" si="18"/>
        <v>0</v>
      </c>
      <c r="I343" s="77">
        <f t="shared" si="12"/>
        <v>0</v>
      </c>
      <c r="J343" s="37">
        <f t="shared" si="16"/>
        <v>0</v>
      </c>
      <c r="K343" s="37">
        <f t="shared" si="17"/>
        <v>0</v>
      </c>
    </row>
    <row r="344" spans="1:11" ht="31.5">
      <c r="A344" s="34">
        <v>119</v>
      </c>
      <c r="B344" s="84" t="s">
        <v>360</v>
      </c>
      <c r="C344" s="84"/>
      <c r="D344" s="84"/>
      <c r="E344" s="84" t="s">
        <v>361</v>
      </c>
      <c r="F344" s="85">
        <v>180</v>
      </c>
      <c r="G344" s="77"/>
      <c r="H344" s="37">
        <f t="shared" si="18"/>
        <v>0</v>
      </c>
      <c r="I344" s="77">
        <f t="shared" si="12"/>
        <v>0</v>
      </c>
      <c r="J344" s="37">
        <f t="shared" si="16"/>
        <v>0</v>
      </c>
      <c r="K344" s="37">
        <f t="shared" si="17"/>
        <v>0</v>
      </c>
    </row>
    <row r="345" spans="1:11" ht="15.75">
      <c r="A345" s="34">
        <v>120</v>
      </c>
      <c r="B345" s="75" t="s">
        <v>362</v>
      </c>
      <c r="C345" s="75"/>
      <c r="D345" s="75"/>
      <c r="E345" s="75" t="s">
        <v>126</v>
      </c>
      <c r="F345" s="76">
        <v>5</v>
      </c>
      <c r="G345" s="77"/>
      <c r="H345" s="37">
        <f t="shared" si="18"/>
        <v>0</v>
      </c>
      <c r="I345" s="77">
        <f t="shared" si="12"/>
        <v>0</v>
      </c>
      <c r="J345" s="37">
        <f t="shared" si="16"/>
        <v>0</v>
      </c>
      <c r="K345" s="37">
        <f t="shared" si="17"/>
        <v>0</v>
      </c>
    </row>
    <row r="346" spans="1:11" ht="31.5">
      <c r="A346" s="34">
        <v>121</v>
      </c>
      <c r="B346" s="78" t="s">
        <v>363</v>
      </c>
      <c r="C346" s="78"/>
      <c r="D346" s="78"/>
      <c r="E346" s="78" t="s">
        <v>364</v>
      </c>
      <c r="F346" s="79">
        <v>100</v>
      </c>
      <c r="G346" s="80"/>
      <c r="H346" s="37">
        <f t="shared" si="18"/>
        <v>0</v>
      </c>
      <c r="I346" s="77">
        <f t="shared" si="12"/>
        <v>0</v>
      </c>
      <c r="J346" s="37">
        <f t="shared" si="16"/>
        <v>0</v>
      </c>
      <c r="K346" s="37">
        <f t="shared" si="17"/>
        <v>0</v>
      </c>
    </row>
    <row r="347" spans="1:11" ht="15.75">
      <c r="A347" s="34">
        <v>122</v>
      </c>
      <c r="B347" s="75" t="s">
        <v>365</v>
      </c>
      <c r="C347" s="75"/>
      <c r="D347" s="75"/>
      <c r="E347" s="75" t="s">
        <v>842</v>
      </c>
      <c r="F347" s="76">
        <v>15</v>
      </c>
      <c r="G347" s="77"/>
      <c r="H347" s="37">
        <f t="shared" si="18"/>
        <v>0</v>
      </c>
      <c r="I347" s="77">
        <f t="shared" si="12"/>
        <v>0</v>
      </c>
      <c r="J347" s="37">
        <f t="shared" si="16"/>
        <v>0</v>
      </c>
      <c r="K347" s="37">
        <f t="shared" si="17"/>
        <v>0</v>
      </c>
    </row>
    <row r="348" spans="1:11" ht="31.5">
      <c r="A348" s="34">
        <v>123</v>
      </c>
      <c r="B348" s="75" t="s">
        <v>623</v>
      </c>
      <c r="C348" s="75"/>
      <c r="D348" s="75"/>
      <c r="E348" s="75" t="s">
        <v>843</v>
      </c>
      <c r="F348" s="76">
        <v>15</v>
      </c>
      <c r="G348" s="77"/>
      <c r="H348" s="37">
        <f t="shared" si="18"/>
        <v>0</v>
      </c>
      <c r="I348" s="77">
        <f t="shared" si="12"/>
        <v>0</v>
      </c>
      <c r="J348" s="37">
        <f t="shared" si="16"/>
        <v>0</v>
      </c>
      <c r="K348" s="37">
        <f t="shared" si="17"/>
        <v>0</v>
      </c>
    </row>
    <row r="349" spans="1:11" ht="31.5">
      <c r="A349" s="34">
        <v>124</v>
      </c>
      <c r="B349" s="75" t="s">
        <v>366</v>
      </c>
      <c r="C349" s="75"/>
      <c r="D349" s="75"/>
      <c r="E349" s="75" t="s">
        <v>132</v>
      </c>
      <c r="F349" s="76">
        <v>100</v>
      </c>
      <c r="G349" s="77"/>
      <c r="H349" s="37">
        <f t="shared" si="18"/>
        <v>0</v>
      </c>
      <c r="I349" s="77">
        <f t="shared" si="12"/>
        <v>0</v>
      </c>
      <c r="J349" s="37">
        <f t="shared" si="16"/>
        <v>0</v>
      </c>
      <c r="K349" s="37">
        <f t="shared" si="17"/>
        <v>0</v>
      </c>
    </row>
    <row r="350" spans="1:11" ht="47.25">
      <c r="A350" s="34">
        <v>125</v>
      </c>
      <c r="B350" s="84" t="s">
        <v>823</v>
      </c>
      <c r="C350" s="84"/>
      <c r="D350" s="84"/>
      <c r="E350" s="84" t="s">
        <v>367</v>
      </c>
      <c r="F350" s="85">
        <v>5</v>
      </c>
      <c r="G350" s="77"/>
      <c r="H350" s="37">
        <f t="shared" si="18"/>
        <v>0</v>
      </c>
      <c r="I350" s="77">
        <f t="shared" si="12"/>
        <v>0</v>
      </c>
      <c r="J350" s="37">
        <f t="shared" si="16"/>
        <v>0</v>
      </c>
      <c r="K350" s="37">
        <f t="shared" si="17"/>
        <v>0</v>
      </c>
    </row>
    <row r="351" spans="1:11" ht="31.5">
      <c r="A351" s="34">
        <v>126</v>
      </c>
      <c r="B351" s="84" t="s">
        <v>997</v>
      </c>
      <c r="C351" s="84"/>
      <c r="D351" s="84"/>
      <c r="E351" s="75" t="s">
        <v>157</v>
      </c>
      <c r="F351" s="85">
        <v>20</v>
      </c>
      <c r="G351" s="77"/>
      <c r="H351" s="37">
        <f t="shared" si="18"/>
        <v>0</v>
      </c>
      <c r="I351" s="77">
        <f t="shared" si="12"/>
        <v>0</v>
      </c>
      <c r="J351" s="37">
        <f t="shared" si="16"/>
        <v>0</v>
      </c>
      <c r="K351" s="37">
        <f t="shared" si="17"/>
        <v>0</v>
      </c>
    </row>
    <row r="352" spans="1:11" ht="31.5">
      <c r="A352" s="34">
        <v>127</v>
      </c>
      <c r="B352" s="84" t="s">
        <v>998</v>
      </c>
      <c r="C352" s="84"/>
      <c r="D352" s="84"/>
      <c r="E352" s="75" t="s">
        <v>157</v>
      </c>
      <c r="F352" s="85">
        <v>10</v>
      </c>
      <c r="G352" s="77"/>
      <c r="H352" s="37">
        <f t="shared" si="18"/>
        <v>0</v>
      </c>
      <c r="I352" s="77">
        <f t="shared" si="12"/>
        <v>0</v>
      </c>
      <c r="J352" s="37">
        <f t="shared" si="16"/>
        <v>0</v>
      </c>
      <c r="K352" s="37">
        <f t="shared" si="17"/>
        <v>0</v>
      </c>
    </row>
    <row r="353" spans="1:11" ht="15.75">
      <c r="A353" s="34">
        <v>128</v>
      </c>
      <c r="B353" s="78" t="s">
        <v>368</v>
      </c>
      <c r="C353" s="78"/>
      <c r="D353" s="78"/>
      <c r="E353" s="75" t="s">
        <v>120</v>
      </c>
      <c r="F353" s="79">
        <v>50</v>
      </c>
      <c r="G353" s="80"/>
      <c r="H353" s="37">
        <f t="shared" si="18"/>
        <v>0</v>
      </c>
      <c r="I353" s="77">
        <f t="shared" si="12"/>
        <v>0</v>
      </c>
      <c r="J353" s="37">
        <f t="shared" si="16"/>
        <v>0</v>
      </c>
      <c r="K353" s="37">
        <f t="shared" si="17"/>
        <v>0</v>
      </c>
    </row>
    <row r="354" spans="1:11" s="145" customFormat="1" ht="31.5">
      <c r="A354" s="34">
        <v>129</v>
      </c>
      <c r="B354" s="75" t="s">
        <v>369</v>
      </c>
      <c r="C354" s="75"/>
      <c r="D354" s="75"/>
      <c r="E354" s="75" t="s">
        <v>160</v>
      </c>
      <c r="F354" s="76">
        <v>15</v>
      </c>
      <c r="G354" s="77"/>
      <c r="H354" s="37">
        <f t="shared" si="18"/>
        <v>0</v>
      </c>
      <c r="I354" s="77">
        <f t="shared" si="12"/>
        <v>0</v>
      </c>
      <c r="J354" s="37">
        <f t="shared" si="16"/>
        <v>0</v>
      </c>
      <c r="K354" s="37">
        <f t="shared" si="17"/>
        <v>0</v>
      </c>
    </row>
    <row r="355" spans="1:11" ht="15.75">
      <c r="A355" s="34">
        <v>130</v>
      </c>
      <c r="B355" s="75" t="s">
        <v>370</v>
      </c>
      <c r="C355" s="75"/>
      <c r="D355" s="75"/>
      <c r="E355" s="75" t="s">
        <v>371</v>
      </c>
      <c r="F355" s="76">
        <v>20</v>
      </c>
      <c r="G355" s="77"/>
      <c r="H355" s="37">
        <f t="shared" si="18"/>
        <v>0</v>
      </c>
      <c r="I355" s="77">
        <f t="shared" si="12"/>
        <v>0</v>
      </c>
      <c r="J355" s="37">
        <f t="shared" si="16"/>
        <v>0</v>
      </c>
      <c r="K355" s="37">
        <f t="shared" si="17"/>
        <v>0</v>
      </c>
    </row>
    <row r="356" spans="1:11" ht="15.75">
      <c r="A356" s="34">
        <v>131</v>
      </c>
      <c r="B356" s="75" t="s">
        <v>372</v>
      </c>
      <c r="C356" s="75"/>
      <c r="D356" s="75"/>
      <c r="E356" s="75" t="s">
        <v>844</v>
      </c>
      <c r="F356" s="76">
        <v>30</v>
      </c>
      <c r="G356" s="77"/>
      <c r="H356" s="37">
        <f t="shared" si="18"/>
        <v>0</v>
      </c>
      <c r="I356" s="77">
        <f t="shared" si="12"/>
        <v>0</v>
      </c>
      <c r="J356" s="37">
        <f aca="true" t="shared" si="19" ref="J356:J419">G356*1.08</f>
        <v>0</v>
      </c>
      <c r="K356" s="37">
        <f aca="true" t="shared" si="20" ref="K356:K419">F356*J356</f>
        <v>0</v>
      </c>
    </row>
    <row r="357" spans="1:11" ht="31.5">
      <c r="A357" s="34">
        <v>132</v>
      </c>
      <c r="B357" s="75" t="s">
        <v>373</v>
      </c>
      <c r="C357" s="75"/>
      <c r="D357" s="75"/>
      <c r="E357" s="75" t="s">
        <v>927</v>
      </c>
      <c r="F357" s="76">
        <v>100</v>
      </c>
      <c r="G357" s="77"/>
      <c r="H357" s="37">
        <f t="shared" si="18"/>
        <v>0</v>
      </c>
      <c r="I357" s="77">
        <f t="shared" si="12"/>
        <v>0</v>
      </c>
      <c r="J357" s="37">
        <f t="shared" si="19"/>
        <v>0</v>
      </c>
      <c r="K357" s="37">
        <f t="shared" si="20"/>
        <v>0</v>
      </c>
    </row>
    <row r="358" spans="1:11" ht="15.75">
      <c r="A358" s="34">
        <v>133</v>
      </c>
      <c r="B358" s="78" t="s">
        <v>374</v>
      </c>
      <c r="C358" s="78"/>
      <c r="D358" s="78"/>
      <c r="E358" s="78" t="s">
        <v>122</v>
      </c>
      <c r="F358" s="79">
        <v>20</v>
      </c>
      <c r="G358" s="80"/>
      <c r="H358" s="37">
        <f t="shared" si="18"/>
        <v>0</v>
      </c>
      <c r="I358" s="77">
        <f t="shared" si="12"/>
        <v>0</v>
      </c>
      <c r="J358" s="37">
        <f t="shared" si="19"/>
        <v>0</v>
      </c>
      <c r="K358" s="37">
        <f t="shared" si="20"/>
        <v>0</v>
      </c>
    </row>
    <row r="359" spans="1:11" ht="15.75">
      <c r="A359" s="34">
        <v>134</v>
      </c>
      <c r="B359" s="78" t="s">
        <v>375</v>
      </c>
      <c r="C359" s="78"/>
      <c r="D359" s="78"/>
      <c r="E359" s="75" t="s">
        <v>120</v>
      </c>
      <c r="F359" s="79">
        <v>5</v>
      </c>
      <c r="G359" s="80"/>
      <c r="H359" s="37">
        <f aca="true" t="shared" si="21" ref="H359:H422">G359*F359</f>
        <v>0</v>
      </c>
      <c r="I359" s="77">
        <f t="shared" si="12"/>
        <v>0</v>
      </c>
      <c r="J359" s="37">
        <f t="shared" si="19"/>
        <v>0</v>
      </c>
      <c r="K359" s="37">
        <f t="shared" si="20"/>
        <v>0</v>
      </c>
    </row>
    <row r="360" spans="1:11" ht="15.75">
      <c r="A360" s="34">
        <v>135</v>
      </c>
      <c r="B360" s="75" t="s">
        <v>376</v>
      </c>
      <c r="C360" s="75"/>
      <c r="D360" s="75"/>
      <c r="E360" s="75" t="s">
        <v>120</v>
      </c>
      <c r="F360" s="76">
        <v>35</v>
      </c>
      <c r="G360" s="77"/>
      <c r="H360" s="37">
        <f t="shared" si="21"/>
        <v>0</v>
      </c>
      <c r="I360" s="77">
        <f t="shared" si="12"/>
        <v>0</v>
      </c>
      <c r="J360" s="37">
        <f t="shared" si="19"/>
        <v>0</v>
      </c>
      <c r="K360" s="37">
        <f t="shared" si="20"/>
        <v>0</v>
      </c>
    </row>
    <row r="361" spans="1:11" ht="15.75">
      <c r="A361" s="34">
        <v>136</v>
      </c>
      <c r="B361" s="75" t="s">
        <v>377</v>
      </c>
      <c r="C361" s="75"/>
      <c r="D361" s="75"/>
      <c r="E361" s="75" t="s">
        <v>120</v>
      </c>
      <c r="F361" s="76">
        <v>15</v>
      </c>
      <c r="G361" s="77"/>
      <c r="H361" s="37">
        <f t="shared" si="21"/>
        <v>0</v>
      </c>
      <c r="I361" s="77">
        <f t="shared" si="12"/>
        <v>0</v>
      </c>
      <c r="J361" s="37">
        <f t="shared" si="19"/>
        <v>0</v>
      </c>
      <c r="K361" s="37">
        <f t="shared" si="20"/>
        <v>0</v>
      </c>
    </row>
    <row r="362" spans="1:11" ht="15.75">
      <c r="A362" s="34">
        <v>137</v>
      </c>
      <c r="B362" s="75" t="s">
        <v>378</v>
      </c>
      <c r="C362" s="75"/>
      <c r="D362" s="75"/>
      <c r="E362" s="75" t="s">
        <v>120</v>
      </c>
      <c r="F362" s="76">
        <v>5</v>
      </c>
      <c r="G362" s="77"/>
      <c r="H362" s="37">
        <f t="shared" si="21"/>
        <v>0</v>
      </c>
      <c r="I362" s="77">
        <f t="shared" si="12"/>
        <v>0</v>
      </c>
      <c r="J362" s="37">
        <f t="shared" si="19"/>
        <v>0</v>
      </c>
      <c r="K362" s="37">
        <f t="shared" si="20"/>
        <v>0</v>
      </c>
    </row>
    <row r="363" spans="1:11" ht="31.5">
      <c r="A363" s="34">
        <v>138</v>
      </c>
      <c r="B363" s="75" t="s">
        <v>379</v>
      </c>
      <c r="C363" s="75"/>
      <c r="D363" s="75"/>
      <c r="E363" s="75" t="s">
        <v>380</v>
      </c>
      <c r="F363" s="76">
        <v>50</v>
      </c>
      <c r="G363" s="77"/>
      <c r="H363" s="37">
        <f t="shared" si="21"/>
        <v>0</v>
      </c>
      <c r="I363" s="77">
        <f t="shared" si="12"/>
        <v>0</v>
      </c>
      <c r="J363" s="37">
        <f t="shared" si="19"/>
        <v>0</v>
      </c>
      <c r="K363" s="37">
        <f t="shared" si="20"/>
        <v>0</v>
      </c>
    </row>
    <row r="364" spans="1:11" ht="31.5">
      <c r="A364" s="34">
        <v>139</v>
      </c>
      <c r="B364" s="75" t="s">
        <v>381</v>
      </c>
      <c r="C364" s="75"/>
      <c r="D364" s="75"/>
      <c r="E364" s="75" t="s">
        <v>382</v>
      </c>
      <c r="F364" s="76">
        <v>25</v>
      </c>
      <c r="G364" s="77"/>
      <c r="H364" s="37">
        <f t="shared" si="21"/>
        <v>0</v>
      </c>
      <c r="I364" s="77">
        <f t="shared" si="12"/>
        <v>0</v>
      </c>
      <c r="J364" s="37">
        <f t="shared" si="19"/>
        <v>0</v>
      </c>
      <c r="K364" s="37">
        <f t="shared" si="20"/>
        <v>0</v>
      </c>
    </row>
    <row r="365" spans="1:11" ht="31.5">
      <c r="A365" s="34">
        <v>140</v>
      </c>
      <c r="B365" s="78" t="s">
        <v>383</v>
      </c>
      <c r="C365" s="78"/>
      <c r="D365" s="78"/>
      <c r="E365" s="78" t="s">
        <v>384</v>
      </c>
      <c r="F365" s="79">
        <v>25</v>
      </c>
      <c r="G365" s="80"/>
      <c r="H365" s="37">
        <f t="shared" si="21"/>
        <v>0</v>
      </c>
      <c r="I365" s="77">
        <f t="shared" si="12"/>
        <v>0</v>
      </c>
      <c r="J365" s="37">
        <f t="shared" si="19"/>
        <v>0</v>
      </c>
      <c r="K365" s="37">
        <f t="shared" si="20"/>
        <v>0</v>
      </c>
    </row>
    <row r="366" spans="1:11" ht="63">
      <c r="A366" s="34">
        <v>141</v>
      </c>
      <c r="B366" s="75" t="s">
        <v>385</v>
      </c>
      <c r="C366" s="75" t="s">
        <v>386</v>
      </c>
      <c r="D366" s="75"/>
      <c r="E366" s="75" t="s">
        <v>387</v>
      </c>
      <c r="F366" s="76">
        <v>25</v>
      </c>
      <c r="G366" s="77"/>
      <c r="H366" s="37">
        <f t="shared" si="21"/>
        <v>0</v>
      </c>
      <c r="I366" s="77">
        <f t="shared" si="12"/>
        <v>0</v>
      </c>
      <c r="J366" s="37">
        <f t="shared" si="19"/>
        <v>0</v>
      </c>
      <c r="K366" s="37">
        <f t="shared" si="20"/>
        <v>0</v>
      </c>
    </row>
    <row r="367" spans="1:11" ht="31.5">
      <c r="A367" s="34">
        <v>142</v>
      </c>
      <c r="B367" s="75" t="s">
        <v>388</v>
      </c>
      <c r="C367" s="75"/>
      <c r="D367" s="75"/>
      <c r="E367" s="75" t="s">
        <v>928</v>
      </c>
      <c r="F367" s="76">
        <v>2</v>
      </c>
      <c r="G367" s="77"/>
      <c r="H367" s="37">
        <f t="shared" si="21"/>
        <v>0</v>
      </c>
      <c r="I367" s="77">
        <f t="shared" si="12"/>
        <v>0</v>
      </c>
      <c r="J367" s="37">
        <f t="shared" si="19"/>
        <v>0</v>
      </c>
      <c r="K367" s="37">
        <f t="shared" si="20"/>
        <v>0</v>
      </c>
    </row>
    <row r="368" spans="1:11" ht="15.75">
      <c r="A368" s="34">
        <v>143</v>
      </c>
      <c r="B368" s="75" t="s">
        <v>389</v>
      </c>
      <c r="C368" s="75"/>
      <c r="D368" s="75"/>
      <c r="E368" s="75" t="s">
        <v>122</v>
      </c>
      <c r="F368" s="76">
        <v>200</v>
      </c>
      <c r="G368" s="77"/>
      <c r="H368" s="37">
        <f t="shared" si="21"/>
        <v>0</v>
      </c>
      <c r="I368" s="77">
        <f t="shared" si="12"/>
        <v>0</v>
      </c>
      <c r="J368" s="37">
        <f t="shared" si="19"/>
        <v>0</v>
      </c>
      <c r="K368" s="37">
        <f t="shared" si="20"/>
        <v>0</v>
      </c>
    </row>
    <row r="369" spans="1:11" ht="47.25">
      <c r="A369" s="34">
        <v>144</v>
      </c>
      <c r="B369" s="75" t="s">
        <v>825</v>
      </c>
      <c r="C369" s="75"/>
      <c r="D369" s="75"/>
      <c r="E369" s="75" t="s">
        <v>824</v>
      </c>
      <c r="F369" s="76">
        <v>450</v>
      </c>
      <c r="G369" s="77"/>
      <c r="H369" s="37">
        <f t="shared" si="21"/>
        <v>0</v>
      </c>
      <c r="I369" s="77">
        <f t="shared" si="12"/>
        <v>0</v>
      </c>
      <c r="J369" s="37">
        <f t="shared" si="19"/>
        <v>0</v>
      </c>
      <c r="K369" s="37">
        <f t="shared" si="20"/>
        <v>0</v>
      </c>
    </row>
    <row r="370" spans="1:11" ht="31.5">
      <c r="A370" s="34">
        <v>145</v>
      </c>
      <c r="B370" s="75" t="s">
        <v>731</v>
      </c>
      <c r="C370" s="75"/>
      <c r="D370" s="75"/>
      <c r="E370" s="75" t="s">
        <v>732</v>
      </c>
      <c r="F370" s="76">
        <v>15</v>
      </c>
      <c r="G370" s="77"/>
      <c r="H370" s="37">
        <f t="shared" si="21"/>
        <v>0</v>
      </c>
      <c r="I370" s="77">
        <f t="shared" si="12"/>
        <v>0</v>
      </c>
      <c r="J370" s="37">
        <f t="shared" si="19"/>
        <v>0</v>
      </c>
      <c r="K370" s="37">
        <f t="shared" si="20"/>
        <v>0</v>
      </c>
    </row>
    <row r="371" spans="1:11" ht="31.5">
      <c r="A371" s="34">
        <v>146</v>
      </c>
      <c r="B371" s="75" t="s">
        <v>733</v>
      </c>
      <c r="C371" s="75"/>
      <c r="D371" s="75"/>
      <c r="E371" s="75" t="s">
        <v>732</v>
      </c>
      <c r="F371" s="76">
        <v>50</v>
      </c>
      <c r="G371" s="77"/>
      <c r="H371" s="37">
        <f t="shared" si="21"/>
        <v>0</v>
      </c>
      <c r="I371" s="77">
        <f t="shared" si="12"/>
        <v>0</v>
      </c>
      <c r="J371" s="37">
        <f t="shared" si="19"/>
        <v>0</v>
      </c>
      <c r="K371" s="37">
        <f t="shared" si="20"/>
        <v>0</v>
      </c>
    </row>
    <row r="372" spans="1:11" ht="15.75">
      <c r="A372" s="34">
        <v>147</v>
      </c>
      <c r="B372" s="75" t="s">
        <v>390</v>
      </c>
      <c r="C372" s="75"/>
      <c r="D372" s="75"/>
      <c r="E372" s="75" t="s">
        <v>120</v>
      </c>
      <c r="F372" s="76">
        <v>65</v>
      </c>
      <c r="G372" s="77"/>
      <c r="H372" s="37">
        <f t="shared" si="21"/>
        <v>0</v>
      </c>
      <c r="I372" s="77">
        <f t="shared" si="12"/>
        <v>0</v>
      </c>
      <c r="J372" s="37">
        <f t="shared" si="19"/>
        <v>0</v>
      </c>
      <c r="K372" s="37">
        <f t="shared" si="20"/>
        <v>0</v>
      </c>
    </row>
    <row r="373" spans="1:11" ht="15.75">
      <c r="A373" s="34">
        <v>148</v>
      </c>
      <c r="B373" s="75" t="s">
        <v>391</v>
      </c>
      <c r="C373" s="75"/>
      <c r="D373" s="75"/>
      <c r="E373" s="75" t="s">
        <v>126</v>
      </c>
      <c r="F373" s="76">
        <v>60</v>
      </c>
      <c r="G373" s="77"/>
      <c r="H373" s="37">
        <f t="shared" si="21"/>
        <v>0</v>
      </c>
      <c r="I373" s="77">
        <f t="shared" si="12"/>
        <v>0</v>
      </c>
      <c r="J373" s="37">
        <f t="shared" si="19"/>
        <v>0</v>
      </c>
      <c r="K373" s="37">
        <f t="shared" si="20"/>
        <v>0</v>
      </c>
    </row>
    <row r="374" spans="1:11" ht="31.5">
      <c r="A374" s="34">
        <v>149</v>
      </c>
      <c r="B374" s="75" t="s">
        <v>392</v>
      </c>
      <c r="C374" s="75"/>
      <c r="D374" s="75"/>
      <c r="E374" s="75" t="s">
        <v>342</v>
      </c>
      <c r="F374" s="76">
        <v>70</v>
      </c>
      <c r="G374" s="77"/>
      <c r="H374" s="37">
        <f t="shared" si="21"/>
        <v>0</v>
      </c>
      <c r="I374" s="77">
        <f t="shared" si="12"/>
        <v>0</v>
      </c>
      <c r="J374" s="37">
        <f t="shared" si="19"/>
        <v>0</v>
      </c>
      <c r="K374" s="37">
        <f t="shared" si="20"/>
        <v>0</v>
      </c>
    </row>
    <row r="375" spans="1:11" ht="31.5">
      <c r="A375" s="34">
        <v>150</v>
      </c>
      <c r="B375" s="75" t="s">
        <v>393</v>
      </c>
      <c r="C375" s="75"/>
      <c r="D375" s="75"/>
      <c r="E375" s="75" t="s">
        <v>394</v>
      </c>
      <c r="F375" s="76">
        <v>6</v>
      </c>
      <c r="G375" s="77"/>
      <c r="H375" s="37">
        <f t="shared" si="21"/>
        <v>0</v>
      </c>
      <c r="I375" s="77">
        <f t="shared" si="12"/>
        <v>0</v>
      </c>
      <c r="J375" s="37">
        <f t="shared" si="19"/>
        <v>0</v>
      </c>
      <c r="K375" s="37">
        <f t="shared" si="20"/>
        <v>0</v>
      </c>
    </row>
    <row r="376" spans="1:11" s="148" customFormat="1" ht="31.5">
      <c r="A376" s="34">
        <v>151</v>
      </c>
      <c r="B376" s="75" t="s">
        <v>826</v>
      </c>
      <c r="C376" s="75"/>
      <c r="D376" s="75"/>
      <c r="E376" s="75" t="s">
        <v>394</v>
      </c>
      <c r="F376" s="76">
        <v>6</v>
      </c>
      <c r="G376" s="77"/>
      <c r="H376" s="37">
        <f t="shared" si="21"/>
        <v>0</v>
      </c>
      <c r="I376" s="77">
        <f t="shared" si="12"/>
        <v>0</v>
      </c>
      <c r="J376" s="37">
        <f t="shared" si="19"/>
        <v>0</v>
      </c>
      <c r="K376" s="37">
        <f t="shared" si="20"/>
        <v>0</v>
      </c>
    </row>
    <row r="377" spans="1:11" ht="31.5">
      <c r="A377" s="34">
        <v>152</v>
      </c>
      <c r="B377" s="75" t="s">
        <v>395</v>
      </c>
      <c r="C377" s="75"/>
      <c r="D377" s="75"/>
      <c r="E377" s="75" t="s">
        <v>394</v>
      </c>
      <c r="F377" s="76">
        <v>40</v>
      </c>
      <c r="G377" s="77"/>
      <c r="H377" s="37">
        <f t="shared" si="21"/>
        <v>0</v>
      </c>
      <c r="I377" s="77">
        <f t="shared" si="12"/>
        <v>0</v>
      </c>
      <c r="J377" s="37">
        <f t="shared" si="19"/>
        <v>0</v>
      </c>
      <c r="K377" s="37">
        <f t="shared" si="20"/>
        <v>0</v>
      </c>
    </row>
    <row r="378" spans="1:11" ht="31.5">
      <c r="A378" s="34">
        <v>153</v>
      </c>
      <c r="B378" s="75" t="s">
        <v>827</v>
      </c>
      <c r="C378" s="75"/>
      <c r="D378" s="75"/>
      <c r="E378" s="75" t="s">
        <v>394</v>
      </c>
      <c r="F378" s="76">
        <v>10</v>
      </c>
      <c r="G378" s="77"/>
      <c r="H378" s="37">
        <f t="shared" si="21"/>
        <v>0</v>
      </c>
      <c r="I378" s="77">
        <f t="shared" si="12"/>
        <v>0</v>
      </c>
      <c r="J378" s="37">
        <f t="shared" si="19"/>
        <v>0</v>
      </c>
      <c r="K378" s="37">
        <f t="shared" si="20"/>
        <v>0</v>
      </c>
    </row>
    <row r="379" spans="1:11" s="148" customFormat="1" ht="31.5">
      <c r="A379" s="34">
        <v>154</v>
      </c>
      <c r="B379" s="75" t="s">
        <v>828</v>
      </c>
      <c r="C379" s="75"/>
      <c r="D379" s="75"/>
      <c r="E379" s="75" t="s">
        <v>394</v>
      </c>
      <c r="F379" s="76">
        <v>10</v>
      </c>
      <c r="G379" s="77"/>
      <c r="H379" s="37">
        <f t="shared" si="21"/>
        <v>0</v>
      </c>
      <c r="I379" s="77">
        <f t="shared" si="12"/>
        <v>0</v>
      </c>
      <c r="J379" s="37">
        <f t="shared" si="19"/>
        <v>0</v>
      </c>
      <c r="K379" s="37">
        <f t="shared" si="20"/>
        <v>0</v>
      </c>
    </row>
    <row r="380" spans="1:11" ht="31.5">
      <c r="A380" s="34">
        <v>155</v>
      </c>
      <c r="B380" s="75" t="s">
        <v>396</v>
      </c>
      <c r="C380" s="75"/>
      <c r="D380" s="75"/>
      <c r="E380" s="75" t="s">
        <v>904</v>
      </c>
      <c r="F380" s="76">
        <v>10</v>
      </c>
      <c r="G380" s="77"/>
      <c r="H380" s="37">
        <f t="shared" si="21"/>
        <v>0</v>
      </c>
      <c r="I380" s="77">
        <f t="shared" si="12"/>
        <v>0</v>
      </c>
      <c r="J380" s="37">
        <f t="shared" si="19"/>
        <v>0</v>
      </c>
      <c r="K380" s="37">
        <f t="shared" si="20"/>
        <v>0</v>
      </c>
    </row>
    <row r="381" spans="1:11" ht="31.5">
      <c r="A381" s="34">
        <v>156</v>
      </c>
      <c r="B381" s="75" t="s">
        <v>397</v>
      </c>
      <c r="C381" s="75"/>
      <c r="D381" s="75"/>
      <c r="E381" s="75" t="s">
        <v>398</v>
      </c>
      <c r="F381" s="76">
        <v>5</v>
      </c>
      <c r="G381" s="77"/>
      <c r="H381" s="37">
        <f t="shared" si="21"/>
        <v>0</v>
      </c>
      <c r="I381" s="77">
        <f t="shared" si="12"/>
        <v>0</v>
      </c>
      <c r="J381" s="37">
        <f t="shared" si="19"/>
        <v>0</v>
      </c>
      <c r="K381" s="37">
        <f t="shared" si="20"/>
        <v>0</v>
      </c>
    </row>
    <row r="382" spans="1:11" ht="31.5">
      <c r="A382" s="34">
        <v>157</v>
      </c>
      <c r="B382" s="75" t="s">
        <v>399</v>
      </c>
      <c r="C382" s="75"/>
      <c r="D382" s="75"/>
      <c r="E382" s="75" t="s">
        <v>400</v>
      </c>
      <c r="F382" s="76">
        <v>10</v>
      </c>
      <c r="G382" s="77"/>
      <c r="H382" s="37">
        <f t="shared" si="21"/>
        <v>0</v>
      </c>
      <c r="I382" s="77">
        <f t="shared" si="12"/>
        <v>0</v>
      </c>
      <c r="J382" s="37">
        <f t="shared" si="19"/>
        <v>0</v>
      </c>
      <c r="K382" s="37">
        <f t="shared" si="20"/>
        <v>0</v>
      </c>
    </row>
    <row r="383" spans="1:11" ht="47.25">
      <c r="A383" s="34">
        <v>158</v>
      </c>
      <c r="B383" s="75" t="s">
        <v>624</v>
      </c>
      <c r="C383" s="75"/>
      <c r="D383" s="75"/>
      <c r="E383" s="75" t="s">
        <v>625</v>
      </c>
      <c r="F383" s="76">
        <v>10</v>
      </c>
      <c r="G383" s="77"/>
      <c r="H383" s="37">
        <f t="shared" si="21"/>
        <v>0</v>
      </c>
      <c r="I383" s="77">
        <f t="shared" si="12"/>
        <v>0</v>
      </c>
      <c r="J383" s="37">
        <f t="shared" si="19"/>
        <v>0</v>
      </c>
      <c r="K383" s="37">
        <f t="shared" si="20"/>
        <v>0</v>
      </c>
    </row>
    <row r="384" spans="1:11" ht="47.25">
      <c r="A384" s="34">
        <v>159</v>
      </c>
      <c r="B384" s="75" t="s">
        <v>626</v>
      </c>
      <c r="C384" s="75"/>
      <c r="D384" s="75"/>
      <c r="E384" s="75" t="s">
        <v>625</v>
      </c>
      <c r="F384" s="76">
        <v>5</v>
      </c>
      <c r="G384" s="77"/>
      <c r="H384" s="37">
        <f t="shared" si="21"/>
        <v>0</v>
      </c>
      <c r="I384" s="77">
        <f t="shared" si="12"/>
        <v>0</v>
      </c>
      <c r="J384" s="37">
        <f t="shared" si="19"/>
        <v>0</v>
      </c>
      <c r="K384" s="37">
        <f t="shared" si="20"/>
        <v>0</v>
      </c>
    </row>
    <row r="385" spans="1:11" ht="47.25">
      <c r="A385" s="34">
        <v>160</v>
      </c>
      <c r="B385" s="75" t="s">
        <v>627</v>
      </c>
      <c r="C385" s="75"/>
      <c r="D385" s="75"/>
      <c r="E385" s="75" t="s">
        <v>625</v>
      </c>
      <c r="F385" s="76">
        <v>5</v>
      </c>
      <c r="G385" s="77"/>
      <c r="H385" s="37">
        <f t="shared" si="21"/>
        <v>0</v>
      </c>
      <c r="I385" s="77">
        <f t="shared" si="12"/>
        <v>0</v>
      </c>
      <c r="J385" s="37">
        <f t="shared" si="19"/>
        <v>0</v>
      </c>
      <c r="K385" s="37">
        <f t="shared" si="20"/>
        <v>0</v>
      </c>
    </row>
    <row r="386" spans="1:11" ht="47.25">
      <c r="A386" s="34">
        <v>161</v>
      </c>
      <c r="B386" s="75" t="s">
        <v>401</v>
      </c>
      <c r="C386" s="75"/>
      <c r="D386" s="75"/>
      <c r="E386" s="75" t="s">
        <v>402</v>
      </c>
      <c r="F386" s="76">
        <v>30</v>
      </c>
      <c r="G386" s="77"/>
      <c r="H386" s="37">
        <f t="shared" si="21"/>
        <v>0</v>
      </c>
      <c r="I386" s="77">
        <f t="shared" si="12"/>
        <v>0</v>
      </c>
      <c r="J386" s="37">
        <f t="shared" si="19"/>
        <v>0</v>
      </c>
      <c r="K386" s="37">
        <f t="shared" si="20"/>
        <v>0</v>
      </c>
    </row>
    <row r="387" spans="1:11" ht="15.75">
      <c r="A387" s="34">
        <v>162</v>
      </c>
      <c r="B387" s="75" t="s">
        <v>403</v>
      </c>
      <c r="C387" s="75"/>
      <c r="D387" s="75"/>
      <c r="E387" s="75" t="s">
        <v>120</v>
      </c>
      <c r="F387" s="76">
        <v>600</v>
      </c>
      <c r="G387" s="77"/>
      <c r="H387" s="37">
        <f t="shared" si="21"/>
        <v>0</v>
      </c>
      <c r="I387" s="77">
        <f t="shared" si="12"/>
        <v>0</v>
      </c>
      <c r="J387" s="37">
        <f t="shared" si="19"/>
        <v>0</v>
      </c>
      <c r="K387" s="37">
        <f t="shared" si="20"/>
        <v>0</v>
      </c>
    </row>
    <row r="388" spans="1:11" ht="47.25">
      <c r="A388" s="34">
        <v>163</v>
      </c>
      <c r="B388" s="75" t="s">
        <v>404</v>
      </c>
      <c r="C388" s="75"/>
      <c r="D388" s="75"/>
      <c r="E388" s="75" t="s">
        <v>830</v>
      </c>
      <c r="F388" s="76">
        <v>5</v>
      </c>
      <c r="G388" s="77"/>
      <c r="H388" s="37">
        <f t="shared" si="21"/>
        <v>0</v>
      </c>
      <c r="I388" s="77">
        <f t="shared" si="12"/>
        <v>0</v>
      </c>
      <c r="J388" s="37">
        <f t="shared" si="19"/>
        <v>0</v>
      </c>
      <c r="K388" s="37">
        <f t="shared" si="20"/>
        <v>0</v>
      </c>
    </row>
    <row r="389" spans="1:11" ht="47.25">
      <c r="A389" s="34">
        <v>164</v>
      </c>
      <c r="B389" s="75" t="s">
        <v>405</v>
      </c>
      <c r="C389" s="75"/>
      <c r="D389" s="75"/>
      <c r="E389" s="75" t="s">
        <v>830</v>
      </c>
      <c r="F389" s="76">
        <v>3</v>
      </c>
      <c r="G389" s="77"/>
      <c r="H389" s="37">
        <f t="shared" si="21"/>
        <v>0</v>
      </c>
      <c r="I389" s="77">
        <f t="shared" si="12"/>
        <v>0</v>
      </c>
      <c r="J389" s="37">
        <f t="shared" si="19"/>
        <v>0</v>
      </c>
      <c r="K389" s="37">
        <f t="shared" si="20"/>
        <v>0</v>
      </c>
    </row>
    <row r="390" spans="1:11" ht="31.5">
      <c r="A390" s="34">
        <v>165</v>
      </c>
      <c r="B390" s="75" t="s">
        <v>829</v>
      </c>
      <c r="C390" s="75"/>
      <c r="D390" s="75"/>
      <c r="E390" s="75" t="s">
        <v>382</v>
      </c>
      <c r="F390" s="76">
        <v>20</v>
      </c>
      <c r="G390" s="77"/>
      <c r="H390" s="37">
        <f t="shared" si="21"/>
        <v>0</v>
      </c>
      <c r="I390" s="77">
        <f t="shared" si="12"/>
        <v>0</v>
      </c>
      <c r="J390" s="37">
        <f t="shared" si="19"/>
        <v>0</v>
      </c>
      <c r="K390" s="37">
        <f t="shared" si="20"/>
        <v>0</v>
      </c>
    </row>
    <row r="391" spans="1:11" ht="15.75">
      <c r="A391" s="34">
        <v>166</v>
      </c>
      <c r="B391" s="75" t="s">
        <v>406</v>
      </c>
      <c r="C391" s="75"/>
      <c r="D391" s="75"/>
      <c r="E391" s="75" t="s">
        <v>407</v>
      </c>
      <c r="F391" s="76">
        <v>3</v>
      </c>
      <c r="G391" s="77"/>
      <c r="H391" s="37">
        <f t="shared" si="21"/>
        <v>0</v>
      </c>
      <c r="I391" s="77">
        <f t="shared" si="12"/>
        <v>0</v>
      </c>
      <c r="J391" s="37">
        <f t="shared" si="19"/>
        <v>0</v>
      </c>
      <c r="K391" s="37">
        <f t="shared" si="20"/>
        <v>0</v>
      </c>
    </row>
    <row r="392" spans="1:11" ht="15.75">
      <c r="A392" s="34">
        <v>167</v>
      </c>
      <c r="B392" s="75" t="s">
        <v>408</v>
      </c>
      <c r="C392" s="75"/>
      <c r="D392" s="75"/>
      <c r="E392" s="75" t="s">
        <v>407</v>
      </c>
      <c r="F392" s="76">
        <v>6</v>
      </c>
      <c r="G392" s="77"/>
      <c r="H392" s="37">
        <f t="shared" si="21"/>
        <v>0</v>
      </c>
      <c r="I392" s="77">
        <f t="shared" si="12"/>
        <v>0</v>
      </c>
      <c r="J392" s="37">
        <f t="shared" si="19"/>
        <v>0</v>
      </c>
      <c r="K392" s="37">
        <f t="shared" si="20"/>
        <v>0</v>
      </c>
    </row>
    <row r="393" spans="1:11" ht="31.5">
      <c r="A393" s="34">
        <v>168</v>
      </c>
      <c r="B393" s="75" t="s">
        <v>489</v>
      </c>
      <c r="C393" s="75"/>
      <c r="D393" s="75"/>
      <c r="E393" s="75" t="s">
        <v>490</v>
      </c>
      <c r="F393" s="76">
        <v>10</v>
      </c>
      <c r="G393" s="77"/>
      <c r="H393" s="37">
        <f t="shared" si="21"/>
        <v>0</v>
      </c>
      <c r="I393" s="77">
        <f t="shared" si="12"/>
        <v>0</v>
      </c>
      <c r="J393" s="37">
        <f t="shared" si="19"/>
        <v>0</v>
      </c>
      <c r="K393" s="37">
        <f t="shared" si="20"/>
        <v>0</v>
      </c>
    </row>
    <row r="394" spans="1:11" ht="47.25">
      <c r="A394" s="34">
        <v>169</v>
      </c>
      <c r="B394" s="75" t="s">
        <v>965</v>
      </c>
      <c r="C394" s="75"/>
      <c r="D394" s="75"/>
      <c r="E394" s="75" t="s">
        <v>143</v>
      </c>
      <c r="F394" s="76">
        <v>200</v>
      </c>
      <c r="G394" s="77"/>
      <c r="H394" s="37">
        <f t="shared" si="21"/>
        <v>0</v>
      </c>
      <c r="I394" s="77">
        <f t="shared" si="12"/>
        <v>0</v>
      </c>
      <c r="J394" s="37">
        <f t="shared" si="19"/>
        <v>0</v>
      </c>
      <c r="K394" s="37">
        <f t="shared" si="20"/>
        <v>0</v>
      </c>
    </row>
    <row r="395" spans="1:11" ht="15.75">
      <c r="A395" s="34">
        <v>170</v>
      </c>
      <c r="B395" s="75" t="s">
        <v>409</v>
      </c>
      <c r="C395" s="75"/>
      <c r="D395" s="75"/>
      <c r="E395" s="75" t="s">
        <v>126</v>
      </c>
      <c r="F395" s="76">
        <v>30</v>
      </c>
      <c r="G395" s="77"/>
      <c r="H395" s="37">
        <f t="shared" si="21"/>
        <v>0</v>
      </c>
      <c r="I395" s="77">
        <f t="shared" si="12"/>
        <v>0</v>
      </c>
      <c r="J395" s="37">
        <f t="shared" si="19"/>
        <v>0</v>
      </c>
      <c r="K395" s="37">
        <f t="shared" si="20"/>
        <v>0</v>
      </c>
    </row>
    <row r="396" spans="1:11" ht="31.5">
      <c r="A396" s="34">
        <v>171</v>
      </c>
      <c r="B396" s="75" t="s">
        <v>410</v>
      </c>
      <c r="C396" s="75"/>
      <c r="D396" s="75"/>
      <c r="E396" s="75" t="s">
        <v>394</v>
      </c>
      <c r="F396" s="76">
        <v>90</v>
      </c>
      <c r="G396" s="77"/>
      <c r="H396" s="37">
        <f t="shared" si="21"/>
        <v>0</v>
      </c>
      <c r="I396" s="77">
        <f t="shared" si="12"/>
        <v>0</v>
      </c>
      <c r="J396" s="37">
        <f t="shared" si="19"/>
        <v>0</v>
      </c>
      <c r="K396" s="37">
        <f t="shared" si="20"/>
        <v>0</v>
      </c>
    </row>
    <row r="397" spans="1:11" ht="47.25">
      <c r="A397" s="34">
        <v>172</v>
      </c>
      <c r="B397" s="75" t="s">
        <v>831</v>
      </c>
      <c r="C397" s="75"/>
      <c r="D397" s="75"/>
      <c r="E397" s="75" t="s">
        <v>411</v>
      </c>
      <c r="F397" s="76">
        <v>20</v>
      </c>
      <c r="G397" s="77"/>
      <c r="H397" s="37">
        <f t="shared" si="21"/>
        <v>0</v>
      </c>
      <c r="I397" s="77">
        <f t="shared" si="12"/>
        <v>0</v>
      </c>
      <c r="J397" s="37">
        <f t="shared" si="19"/>
        <v>0</v>
      </c>
      <c r="K397" s="37">
        <f t="shared" si="20"/>
        <v>0</v>
      </c>
    </row>
    <row r="398" spans="1:11" ht="31.5">
      <c r="A398" s="34">
        <v>173</v>
      </c>
      <c r="B398" s="75" t="s">
        <v>412</v>
      </c>
      <c r="C398" s="75"/>
      <c r="D398" s="75"/>
      <c r="E398" s="75" t="s">
        <v>413</v>
      </c>
      <c r="F398" s="76">
        <v>12</v>
      </c>
      <c r="G398" s="77"/>
      <c r="H398" s="37">
        <f t="shared" si="21"/>
        <v>0</v>
      </c>
      <c r="I398" s="77">
        <f t="shared" si="12"/>
        <v>0</v>
      </c>
      <c r="J398" s="37">
        <f t="shared" si="19"/>
        <v>0</v>
      </c>
      <c r="K398" s="37">
        <f t="shared" si="20"/>
        <v>0</v>
      </c>
    </row>
    <row r="399" spans="1:11" ht="31.5">
      <c r="A399" s="34">
        <v>174</v>
      </c>
      <c r="B399" s="75" t="s">
        <v>414</v>
      </c>
      <c r="C399" s="75"/>
      <c r="D399" s="75"/>
      <c r="E399" s="75" t="s">
        <v>415</v>
      </c>
      <c r="F399" s="76">
        <v>25</v>
      </c>
      <c r="G399" s="77"/>
      <c r="H399" s="37">
        <f t="shared" si="21"/>
        <v>0</v>
      </c>
      <c r="I399" s="77">
        <f t="shared" si="12"/>
        <v>0</v>
      </c>
      <c r="J399" s="37">
        <f t="shared" si="19"/>
        <v>0</v>
      </c>
      <c r="K399" s="37">
        <f t="shared" si="20"/>
        <v>0</v>
      </c>
    </row>
    <row r="400" spans="1:11" ht="31.5">
      <c r="A400" s="34">
        <v>175</v>
      </c>
      <c r="B400" s="75" t="s">
        <v>416</v>
      </c>
      <c r="C400" s="75"/>
      <c r="D400" s="75"/>
      <c r="E400" s="75" t="s">
        <v>394</v>
      </c>
      <c r="F400" s="76">
        <v>5</v>
      </c>
      <c r="G400" s="77"/>
      <c r="H400" s="37">
        <f t="shared" si="21"/>
        <v>0</v>
      </c>
      <c r="I400" s="77">
        <f t="shared" si="12"/>
        <v>0</v>
      </c>
      <c r="J400" s="37">
        <f t="shared" si="19"/>
        <v>0</v>
      </c>
      <c r="K400" s="37">
        <f t="shared" si="20"/>
        <v>0</v>
      </c>
    </row>
    <row r="401" spans="1:11" ht="31.5">
      <c r="A401" s="34">
        <v>176</v>
      </c>
      <c r="B401" s="75" t="s">
        <v>417</v>
      </c>
      <c r="C401" s="75"/>
      <c r="D401" s="75"/>
      <c r="E401" s="75" t="s">
        <v>394</v>
      </c>
      <c r="F401" s="76">
        <v>120</v>
      </c>
      <c r="G401" s="77"/>
      <c r="H401" s="37">
        <f t="shared" si="21"/>
        <v>0</v>
      </c>
      <c r="I401" s="77">
        <f t="shared" si="12"/>
        <v>0</v>
      </c>
      <c r="J401" s="37">
        <f t="shared" si="19"/>
        <v>0</v>
      </c>
      <c r="K401" s="37">
        <f t="shared" si="20"/>
        <v>0</v>
      </c>
    </row>
    <row r="402" spans="1:11" ht="15.75">
      <c r="A402" s="34">
        <v>177</v>
      </c>
      <c r="B402" s="75" t="s">
        <v>418</v>
      </c>
      <c r="C402" s="75"/>
      <c r="D402" s="75"/>
      <c r="E402" s="75" t="s">
        <v>112</v>
      </c>
      <c r="F402" s="76">
        <v>600</v>
      </c>
      <c r="G402" s="77"/>
      <c r="H402" s="37">
        <f t="shared" si="21"/>
        <v>0</v>
      </c>
      <c r="I402" s="77">
        <f t="shared" si="12"/>
        <v>0</v>
      </c>
      <c r="J402" s="37">
        <f t="shared" si="19"/>
        <v>0</v>
      </c>
      <c r="K402" s="37">
        <f t="shared" si="20"/>
        <v>0</v>
      </c>
    </row>
    <row r="403" spans="1:11" ht="31.5">
      <c r="A403" s="34">
        <v>178</v>
      </c>
      <c r="B403" s="75" t="s">
        <v>419</v>
      </c>
      <c r="C403" s="75"/>
      <c r="D403" s="75"/>
      <c r="E403" s="75" t="s">
        <v>420</v>
      </c>
      <c r="F403" s="76">
        <v>10</v>
      </c>
      <c r="G403" s="77"/>
      <c r="H403" s="37">
        <f t="shared" si="21"/>
        <v>0</v>
      </c>
      <c r="I403" s="77">
        <f t="shared" si="12"/>
        <v>0</v>
      </c>
      <c r="J403" s="37">
        <f t="shared" si="19"/>
        <v>0</v>
      </c>
      <c r="K403" s="37">
        <f t="shared" si="20"/>
        <v>0</v>
      </c>
    </row>
    <row r="404" spans="1:11" ht="18.75" customHeight="1">
      <c r="A404" s="34">
        <v>179</v>
      </c>
      <c r="B404" s="84" t="s">
        <v>628</v>
      </c>
      <c r="C404" s="84"/>
      <c r="D404" s="84"/>
      <c r="E404" s="75" t="s">
        <v>629</v>
      </c>
      <c r="F404" s="85">
        <v>10</v>
      </c>
      <c r="G404" s="77"/>
      <c r="H404" s="37">
        <f t="shared" si="21"/>
        <v>0</v>
      </c>
      <c r="I404" s="77">
        <f t="shared" si="12"/>
        <v>0</v>
      </c>
      <c r="J404" s="37">
        <f t="shared" si="19"/>
        <v>0</v>
      </c>
      <c r="K404" s="37">
        <f t="shared" si="20"/>
        <v>0</v>
      </c>
    </row>
    <row r="405" spans="1:11" ht="31.5">
      <c r="A405" s="34">
        <v>180</v>
      </c>
      <c r="B405" s="75" t="s">
        <v>630</v>
      </c>
      <c r="C405" s="75"/>
      <c r="D405" s="75"/>
      <c r="E405" s="75" t="s">
        <v>120</v>
      </c>
      <c r="F405" s="76">
        <v>5</v>
      </c>
      <c r="G405" s="77"/>
      <c r="H405" s="37">
        <f t="shared" si="21"/>
        <v>0</v>
      </c>
      <c r="I405" s="77">
        <f t="shared" si="12"/>
        <v>0</v>
      </c>
      <c r="J405" s="37">
        <f t="shared" si="19"/>
        <v>0</v>
      </c>
      <c r="K405" s="37">
        <f t="shared" si="20"/>
        <v>0</v>
      </c>
    </row>
    <row r="406" spans="1:11" ht="31.5">
      <c r="A406" s="34">
        <v>181</v>
      </c>
      <c r="B406" s="93" t="s">
        <v>421</v>
      </c>
      <c r="C406" s="75"/>
      <c r="D406" s="75"/>
      <c r="E406" s="75" t="s">
        <v>382</v>
      </c>
      <c r="F406" s="76">
        <v>100</v>
      </c>
      <c r="G406" s="77"/>
      <c r="H406" s="37">
        <f t="shared" si="21"/>
        <v>0</v>
      </c>
      <c r="I406" s="77">
        <f t="shared" si="12"/>
        <v>0</v>
      </c>
      <c r="J406" s="37">
        <f t="shared" si="19"/>
        <v>0</v>
      </c>
      <c r="K406" s="37">
        <f t="shared" si="20"/>
        <v>0</v>
      </c>
    </row>
    <row r="407" spans="1:11" ht="31.5">
      <c r="A407" s="34">
        <v>182</v>
      </c>
      <c r="B407" s="75" t="s">
        <v>832</v>
      </c>
      <c r="C407" s="75"/>
      <c r="D407" s="75"/>
      <c r="E407" s="75" t="s">
        <v>422</v>
      </c>
      <c r="F407" s="76">
        <v>40</v>
      </c>
      <c r="G407" s="77"/>
      <c r="H407" s="37">
        <f t="shared" si="21"/>
        <v>0</v>
      </c>
      <c r="I407" s="77">
        <f t="shared" si="12"/>
        <v>0</v>
      </c>
      <c r="J407" s="37">
        <f t="shared" si="19"/>
        <v>0</v>
      </c>
      <c r="K407" s="37">
        <f t="shared" si="20"/>
        <v>0</v>
      </c>
    </row>
    <row r="408" spans="1:11" ht="47.25">
      <c r="A408" s="34">
        <v>183</v>
      </c>
      <c r="B408" s="75" t="s">
        <v>967</v>
      </c>
      <c r="C408" s="75"/>
      <c r="D408" s="75"/>
      <c r="E408" s="75" t="s">
        <v>966</v>
      </c>
      <c r="F408" s="76">
        <v>5</v>
      </c>
      <c r="G408" s="77"/>
      <c r="H408" s="37">
        <f t="shared" si="21"/>
        <v>0</v>
      </c>
      <c r="I408" s="77">
        <f t="shared" si="12"/>
        <v>0</v>
      </c>
      <c r="J408" s="37">
        <f t="shared" si="19"/>
        <v>0</v>
      </c>
      <c r="K408" s="37">
        <f t="shared" si="20"/>
        <v>0</v>
      </c>
    </row>
    <row r="409" spans="1:11" ht="15.75">
      <c r="A409" s="34">
        <v>184</v>
      </c>
      <c r="B409" s="75" t="s">
        <v>423</v>
      </c>
      <c r="C409" s="75"/>
      <c r="D409" s="75"/>
      <c r="E409" s="75" t="s">
        <v>157</v>
      </c>
      <c r="F409" s="76">
        <v>20</v>
      </c>
      <c r="G409" s="77"/>
      <c r="H409" s="37">
        <f t="shared" si="21"/>
        <v>0</v>
      </c>
      <c r="I409" s="77">
        <f t="shared" si="12"/>
        <v>0</v>
      </c>
      <c r="J409" s="37">
        <f t="shared" si="19"/>
        <v>0</v>
      </c>
      <c r="K409" s="37">
        <f t="shared" si="20"/>
        <v>0</v>
      </c>
    </row>
    <row r="410" spans="1:11" ht="15.75">
      <c r="A410" s="34">
        <v>185</v>
      </c>
      <c r="B410" s="75" t="s">
        <v>424</v>
      </c>
      <c r="C410" s="75"/>
      <c r="D410" s="75"/>
      <c r="E410" s="75" t="s">
        <v>157</v>
      </c>
      <c r="F410" s="76">
        <v>75</v>
      </c>
      <c r="G410" s="77"/>
      <c r="H410" s="37">
        <f t="shared" si="21"/>
        <v>0</v>
      </c>
      <c r="I410" s="77">
        <f t="shared" si="12"/>
        <v>0</v>
      </c>
      <c r="J410" s="37">
        <f t="shared" si="19"/>
        <v>0</v>
      </c>
      <c r="K410" s="37">
        <f t="shared" si="20"/>
        <v>0</v>
      </c>
    </row>
    <row r="411" spans="1:11" ht="31.5">
      <c r="A411" s="34">
        <v>186</v>
      </c>
      <c r="B411" s="75" t="s">
        <v>425</v>
      </c>
      <c r="C411" s="75"/>
      <c r="D411" s="75"/>
      <c r="E411" s="75" t="s">
        <v>426</v>
      </c>
      <c r="F411" s="76">
        <v>750</v>
      </c>
      <c r="G411" s="77"/>
      <c r="H411" s="37">
        <f t="shared" si="21"/>
        <v>0</v>
      </c>
      <c r="I411" s="77">
        <f t="shared" si="12"/>
        <v>0</v>
      </c>
      <c r="J411" s="37">
        <f t="shared" si="19"/>
        <v>0</v>
      </c>
      <c r="K411" s="37">
        <f t="shared" si="20"/>
        <v>0</v>
      </c>
    </row>
    <row r="412" spans="1:11" ht="15.75">
      <c r="A412" s="34">
        <v>187</v>
      </c>
      <c r="B412" s="75" t="s">
        <v>427</v>
      </c>
      <c r="C412" s="75"/>
      <c r="D412" s="75"/>
      <c r="E412" s="75" t="s">
        <v>428</v>
      </c>
      <c r="F412" s="76">
        <v>30</v>
      </c>
      <c r="G412" s="77"/>
      <c r="H412" s="37">
        <f t="shared" si="21"/>
        <v>0</v>
      </c>
      <c r="I412" s="77">
        <f t="shared" si="12"/>
        <v>0</v>
      </c>
      <c r="J412" s="37">
        <f t="shared" si="19"/>
        <v>0</v>
      </c>
      <c r="K412" s="37">
        <f t="shared" si="20"/>
        <v>0</v>
      </c>
    </row>
    <row r="413" spans="1:11" ht="31.5">
      <c r="A413" s="34">
        <v>188</v>
      </c>
      <c r="B413" s="78" t="s">
        <v>631</v>
      </c>
      <c r="C413" s="78"/>
      <c r="D413" s="78"/>
      <c r="E413" s="78" t="s">
        <v>632</v>
      </c>
      <c r="F413" s="79">
        <v>5</v>
      </c>
      <c r="G413" s="80"/>
      <c r="H413" s="37">
        <f t="shared" si="21"/>
        <v>0</v>
      </c>
      <c r="I413" s="77">
        <f t="shared" si="12"/>
        <v>0</v>
      </c>
      <c r="J413" s="37">
        <f t="shared" si="19"/>
        <v>0</v>
      </c>
      <c r="K413" s="37">
        <f t="shared" si="20"/>
        <v>0</v>
      </c>
    </row>
    <row r="414" spans="1:11" ht="47.25">
      <c r="A414" s="34">
        <v>189</v>
      </c>
      <c r="B414" s="78" t="s">
        <v>736</v>
      </c>
      <c r="C414" s="78"/>
      <c r="D414" s="78"/>
      <c r="E414" s="75" t="s">
        <v>735</v>
      </c>
      <c r="F414" s="79">
        <v>6</v>
      </c>
      <c r="G414" s="80"/>
      <c r="H414" s="37">
        <f t="shared" si="21"/>
        <v>0</v>
      </c>
      <c r="I414" s="77">
        <f t="shared" si="12"/>
        <v>0</v>
      </c>
      <c r="J414" s="37">
        <f t="shared" si="19"/>
        <v>0</v>
      </c>
      <c r="K414" s="37">
        <f t="shared" si="20"/>
        <v>0</v>
      </c>
    </row>
    <row r="415" spans="1:11" ht="47.25">
      <c r="A415" s="34">
        <v>190</v>
      </c>
      <c r="B415" s="78" t="s">
        <v>734</v>
      </c>
      <c r="C415" s="78"/>
      <c r="D415" s="78"/>
      <c r="E415" s="75" t="s">
        <v>735</v>
      </c>
      <c r="F415" s="79">
        <v>6</v>
      </c>
      <c r="G415" s="80"/>
      <c r="H415" s="37">
        <f t="shared" si="21"/>
        <v>0</v>
      </c>
      <c r="I415" s="77">
        <f t="shared" si="12"/>
        <v>0</v>
      </c>
      <c r="J415" s="37">
        <f t="shared" si="19"/>
        <v>0</v>
      </c>
      <c r="K415" s="37">
        <f t="shared" si="20"/>
        <v>0</v>
      </c>
    </row>
    <row r="416" spans="1:11" ht="47.25">
      <c r="A416" s="34">
        <v>191</v>
      </c>
      <c r="B416" s="78" t="s">
        <v>781</v>
      </c>
      <c r="C416" s="78"/>
      <c r="D416" s="78"/>
      <c r="E416" s="75" t="s">
        <v>735</v>
      </c>
      <c r="F416" s="79">
        <v>10</v>
      </c>
      <c r="G416" s="80"/>
      <c r="H416" s="37">
        <f t="shared" si="21"/>
        <v>0</v>
      </c>
      <c r="I416" s="77">
        <f t="shared" si="12"/>
        <v>0</v>
      </c>
      <c r="J416" s="37">
        <f t="shared" si="19"/>
        <v>0</v>
      </c>
      <c r="K416" s="37">
        <f t="shared" si="20"/>
        <v>0</v>
      </c>
    </row>
    <row r="417" spans="1:11" ht="31.5">
      <c r="A417" s="34">
        <v>192</v>
      </c>
      <c r="B417" s="75" t="s">
        <v>429</v>
      </c>
      <c r="C417" s="75"/>
      <c r="D417" s="75"/>
      <c r="E417" s="75" t="s">
        <v>430</v>
      </c>
      <c r="F417" s="76">
        <v>50</v>
      </c>
      <c r="G417" s="77"/>
      <c r="H417" s="37">
        <f t="shared" si="21"/>
        <v>0</v>
      </c>
      <c r="I417" s="77">
        <f t="shared" si="12"/>
        <v>0</v>
      </c>
      <c r="J417" s="37">
        <f t="shared" si="19"/>
        <v>0</v>
      </c>
      <c r="K417" s="37">
        <f t="shared" si="20"/>
        <v>0</v>
      </c>
    </row>
    <row r="418" spans="1:11" ht="31.5">
      <c r="A418" s="34">
        <v>193</v>
      </c>
      <c r="B418" s="75" t="s">
        <v>429</v>
      </c>
      <c r="C418" s="75"/>
      <c r="D418" s="75"/>
      <c r="E418" s="75" t="s">
        <v>833</v>
      </c>
      <c r="F418" s="76">
        <v>90</v>
      </c>
      <c r="G418" s="77"/>
      <c r="H418" s="37">
        <f t="shared" si="21"/>
        <v>0</v>
      </c>
      <c r="I418" s="77">
        <f t="shared" si="12"/>
        <v>0</v>
      </c>
      <c r="J418" s="37">
        <f t="shared" si="19"/>
        <v>0</v>
      </c>
      <c r="K418" s="37">
        <f t="shared" si="20"/>
        <v>0</v>
      </c>
    </row>
    <row r="419" spans="1:11" ht="15.75">
      <c r="A419" s="34">
        <v>194</v>
      </c>
      <c r="B419" s="75" t="s">
        <v>431</v>
      </c>
      <c r="C419" s="75"/>
      <c r="D419" s="75"/>
      <c r="E419" s="75" t="s">
        <v>432</v>
      </c>
      <c r="F419" s="76">
        <v>120</v>
      </c>
      <c r="G419" s="77"/>
      <c r="H419" s="37">
        <f t="shared" si="21"/>
        <v>0</v>
      </c>
      <c r="I419" s="77">
        <f t="shared" si="12"/>
        <v>0</v>
      </c>
      <c r="J419" s="37">
        <f t="shared" si="19"/>
        <v>0</v>
      </c>
      <c r="K419" s="37">
        <f t="shared" si="20"/>
        <v>0</v>
      </c>
    </row>
    <row r="420" spans="1:11" ht="31.5">
      <c r="A420" s="34">
        <v>195</v>
      </c>
      <c r="B420" s="75" t="s">
        <v>433</v>
      </c>
      <c r="C420" s="75"/>
      <c r="D420" s="75"/>
      <c r="E420" s="75" t="s">
        <v>434</v>
      </c>
      <c r="F420" s="76">
        <v>110</v>
      </c>
      <c r="G420" s="77"/>
      <c r="H420" s="37">
        <f t="shared" si="21"/>
        <v>0</v>
      </c>
      <c r="I420" s="77">
        <f t="shared" si="12"/>
        <v>0</v>
      </c>
      <c r="J420" s="37">
        <f aca="true" t="shared" si="22" ref="J420:J483">G420*1.08</f>
        <v>0</v>
      </c>
      <c r="K420" s="37">
        <f aca="true" t="shared" si="23" ref="K420:K483">F420*J420</f>
        <v>0</v>
      </c>
    </row>
    <row r="421" spans="1:11" ht="31.5">
      <c r="A421" s="34">
        <v>196</v>
      </c>
      <c r="B421" s="75" t="s">
        <v>435</v>
      </c>
      <c r="C421" s="75"/>
      <c r="D421" s="75"/>
      <c r="E421" s="75" t="s">
        <v>436</v>
      </c>
      <c r="F421" s="76">
        <v>605</v>
      </c>
      <c r="G421" s="77"/>
      <c r="H421" s="37">
        <f t="shared" si="21"/>
        <v>0</v>
      </c>
      <c r="I421" s="77">
        <f t="shared" si="12"/>
        <v>0</v>
      </c>
      <c r="J421" s="37">
        <f t="shared" si="22"/>
        <v>0</v>
      </c>
      <c r="K421" s="37">
        <f t="shared" si="23"/>
        <v>0</v>
      </c>
    </row>
    <row r="422" spans="1:11" ht="15.75">
      <c r="A422" s="34">
        <v>197</v>
      </c>
      <c r="B422" s="75" t="s">
        <v>437</v>
      </c>
      <c r="C422" s="75"/>
      <c r="D422" s="75"/>
      <c r="E422" s="75" t="s">
        <v>438</v>
      </c>
      <c r="F422" s="76">
        <v>200</v>
      </c>
      <c r="G422" s="77"/>
      <c r="H422" s="37">
        <f t="shared" si="21"/>
        <v>0</v>
      </c>
      <c r="I422" s="77">
        <f t="shared" si="12"/>
        <v>0</v>
      </c>
      <c r="J422" s="37">
        <f t="shared" si="22"/>
        <v>0</v>
      </c>
      <c r="K422" s="37">
        <f t="shared" si="23"/>
        <v>0</v>
      </c>
    </row>
    <row r="423" spans="1:11" ht="15.75">
      <c r="A423" s="34">
        <v>198</v>
      </c>
      <c r="B423" s="75" t="s">
        <v>439</v>
      </c>
      <c r="C423" s="75"/>
      <c r="D423" s="75"/>
      <c r="E423" s="75" t="s">
        <v>438</v>
      </c>
      <c r="F423" s="76">
        <v>300</v>
      </c>
      <c r="G423" s="77"/>
      <c r="H423" s="37">
        <f aca="true" t="shared" si="24" ref="H423:H486">G423*F423</f>
        <v>0</v>
      </c>
      <c r="I423" s="77">
        <f t="shared" si="12"/>
        <v>0</v>
      </c>
      <c r="J423" s="37">
        <f t="shared" si="22"/>
        <v>0</v>
      </c>
      <c r="K423" s="37">
        <f t="shared" si="23"/>
        <v>0</v>
      </c>
    </row>
    <row r="424" spans="1:11" ht="15.75">
      <c r="A424" s="34">
        <v>199</v>
      </c>
      <c r="B424" s="75" t="s">
        <v>440</v>
      </c>
      <c r="C424" s="75"/>
      <c r="D424" s="75"/>
      <c r="E424" s="75" t="s">
        <v>157</v>
      </c>
      <c r="F424" s="76">
        <v>15</v>
      </c>
      <c r="G424" s="77"/>
      <c r="H424" s="37">
        <f t="shared" si="24"/>
        <v>0</v>
      </c>
      <c r="I424" s="77">
        <f t="shared" si="12"/>
        <v>0</v>
      </c>
      <c r="J424" s="37">
        <f t="shared" si="22"/>
        <v>0</v>
      </c>
      <c r="K424" s="37">
        <f t="shared" si="23"/>
        <v>0</v>
      </c>
    </row>
    <row r="425" spans="1:11" ht="15.75">
      <c r="A425" s="34">
        <v>200</v>
      </c>
      <c r="B425" s="75" t="s">
        <v>441</v>
      </c>
      <c r="C425" s="75"/>
      <c r="D425" s="75"/>
      <c r="E425" s="75" t="s">
        <v>157</v>
      </c>
      <c r="F425" s="76">
        <v>50</v>
      </c>
      <c r="G425" s="77"/>
      <c r="H425" s="37">
        <f t="shared" si="24"/>
        <v>0</v>
      </c>
      <c r="I425" s="77">
        <f t="shared" si="12"/>
        <v>0</v>
      </c>
      <c r="J425" s="37">
        <f t="shared" si="22"/>
        <v>0</v>
      </c>
      <c r="K425" s="37">
        <f t="shared" si="23"/>
        <v>0</v>
      </c>
    </row>
    <row r="426" spans="1:11" ht="15.75">
      <c r="A426" s="34">
        <v>201</v>
      </c>
      <c r="B426" s="78" t="s">
        <v>442</v>
      </c>
      <c r="C426" s="78"/>
      <c r="D426" s="78"/>
      <c r="E426" s="78" t="s">
        <v>443</v>
      </c>
      <c r="F426" s="79">
        <v>10</v>
      </c>
      <c r="G426" s="80"/>
      <c r="H426" s="37">
        <f t="shared" si="24"/>
        <v>0</v>
      </c>
      <c r="I426" s="77">
        <f t="shared" si="12"/>
        <v>0</v>
      </c>
      <c r="J426" s="37">
        <f t="shared" si="22"/>
        <v>0</v>
      </c>
      <c r="K426" s="37">
        <f t="shared" si="23"/>
        <v>0</v>
      </c>
    </row>
    <row r="427" spans="1:11" ht="15.75">
      <c r="A427" s="34">
        <v>202</v>
      </c>
      <c r="B427" s="75" t="s">
        <v>444</v>
      </c>
      <c r="C427" s="75"/>
      <c r="D427" s="75"/>
      <c r="E427" s="75" t="s">
        <v>157</v>
      </c>
      <c r="F427" s="76">
        <v>70</v>
      </c>
      <c r="G427" s="77"/>
      <c r="H427" s="37">
        <f t="shared" si="24"/>
        <v>0</v>
      </c>
      <c r="I427" s="77">
        <f t="shared" si="12"/>
        <v>0</v>
      </c>
      <c r="J427" s="37">
        <f t="shared" si="22"/>
        <v>0</v>
      </c>
      <c r="K427" s="37">
        <f t="shared" si="23"/>
        <v>0</v>
      </c>
    </row>
    <row r="428" spans="1:11" ht="31.5">
      <c r="A428" s="34">
        <v>203</v>
      </c>
      <c r="B428" s="75" t="s">
        <v>633</v>
      </c>
      <c r="C428" s="75"/>
      <c r="D428" s="75"/>
      <c r="E428" s="75" t="s">
        <v>634</v>
      </c>
      <c r="F428" s="76">
        <v>3</v>
      </c>
      <c r="G428" s="77"/>
      <c r="H428" s="37">
        <f t="shared" si="24"/>
        <v>0</v>
      </c>
      <c r="I428" s="77">
        <f t="shared" si="12"/>
        <v>0</v>
      </c>
      <c r="J428" s="37">
        <f t="shared" si="22"/>
        <v>0</v>
      </c>
      <c r="K428" s="37">
        <f t="shared" si="23"/>
        <v>0</v>
      </c>
    </row>
    <row r="429" spans="1:11" ht="94.5">
      <c r="A429" s="34">
        <v>204</v>
      </c>
      <c r="B429" s="75" t="s">
        <v>445</v>
      </c>
      <c r="C429" s="75"/>
      <c r="D429" s="75"/>
      <c r="E429" s="75" t="s">
        <v>929</v>
      </c>
      <c r="F429" s="76">
        <v>4</v>
      </c>
      <c r="G429" s="77"/>
      <c r="H429" s="37">
        <f t="shared" si="24"/>
        <v>0</v>
      </c>
      <c r="I429" s="77">
        <f t="shared" si="12"/>
        <v>0</v>
      </c>
      <c r="J429" s="37">
        <f t="shared" si="22"/>
        <v>0</v>
      </c>
      <c r="K429" s="37">
        <f t="shared" si="23"/>
        <v>0</v>
      </c>
    </row>
    <row r="430" spans="1:11" s="149" customFormat="1" ht="47.25">
      <c r="A430" s="34">
        <v>205</v>
      </c>
      <c r="B430" s="75" t="s">
        <v>834</v>
      </c>
      <c r="C430" s="75"/>
      <c r="D430" s="75"/>
      <c r="E430" s="75" t="s">
        <v>122</v>
      </c>
      <c r="F430" s="76">
        <v>200</v>
      </c>
      <c r="G430" s="77"/>
      <c r="H430" s="37">
        <f t="shared" si="24"/>
        <v>0</v>
      </c>
      <c r="I430" s="77">
        <f t="shared" si="12"/>
        <v>0</v>
      </c>
      <c r="J430" s="37">
        <f t="shared" si="22"/>
        <v>0</v>
      </c>
      <c r="K430" s="37">
        <f t="shared" si="23"/>
        <v>0</v>
      </c>
    </row>
    <row r="431" spans="1:11" s="149" customFormat="1" ht="31.5">
      <c r="A431" s="34">
        <v>206</v>
      </c>
      <c r="B431" s="75" t="s">
        <v>835</v>
      </c>
      <c r="C431" s="75"/>
      <c r="D431" s="75"/>
      <c r="E431" s="75" t="s">
        <v>850</v>
      </c>
      <c r="F431" s="76">
        <v>2400</v>
      </c>
      <c r="G431" s="77"/>
      <c r="H431" s="37">
        <f t="shared" si="24"/>
        <v>0</v>
      </c>
      <c r="I431" s="77">
        <f t="shared" si="12"/>
        <v>0</v>
      </c>
      <c r="J431" s="37">
        <f t="shared" si="22"/>
        <v>0</v>
      </c>
      <c r="K431" s="37">
        <f t="shared" si="23"/>
        <v>0</v>
      </c>
    </row>
    <row r="432" spans="1:11" s="149" customFormat="1" ht="15.75">
      <c r="A432" s="34">
        <v>207</v>
      </c>
      <c r="B432" s="75" t="s">
        <v>446</v>
      </c>
      <c r="C432" s="75"/>
      <c r="D432" s="75"/>
      <c r="E432" s="75" t="s">
        <v>447</v>
      </c>
      <c r="F432" s="76">
        <v>5</v>
      </c>
      <c r="G432" s="77"/>
      <c r="H432" s="37">
        <f t="shared" si="24"/>
        <v>0</v>
      </c>
      <c r="I432" s="77">
        <f t="shared" si="12"/>
        <v>0</v>
      </c>
      <c r="J432" s="37">
        <f t="shared" si="22"/>
        <v>0</v>
      </c>
      <c r="K432" s="37">
        <f t="shared" si="23"/>
        <v>0</v>
      </c>
    </row>
    <row r="433" spans="1:11" ht="78.75">
      <c r="A433" s="34">
        <v>208</v>
      </c>
      <c r="B433" s="75" t="s">
        <v>448</v>
      </c>
      <c r="C433" s="75"/>
      <c r="D433" s="75"/>
      <c r="E433" s="75" t="s">
        <v>438</v>
      </c>
      <c r="F433" s="76">
        <v>60</v>
      </c>
      <c r="G433" s="77"/>
      <c r="H433" s="37">
        <f t="shared" si="24"/>
        <v>0</v>
      </c>
      <c r="I433" s="77">
        <f t="shared" si="12"/>
        <v>0</v>
      </c>
      <c r="J433" s="37">
        <f t="shared" si="22"/>
        <v>0</v>
      </c>
      <c r="K433" s="37">
        <f t="shared" si="23"/>
        <v>0</v>
      </c>
    </row>
    <row r="434" spans="1:11" ht="31.5">
      <c r="A434" s="34">
        <v>209</v>
      </c>
      <c r="B434" s="75" t="s">
        <v>449</v>
      </c>
      <c r="C434" s="75"/>
      <c r="D434" s="75"/>
      <c r="E434" s="75" t="s">
        <v>120</v>
      </c>
      <c r="F434" s="76">
        <v>5</v>
      </c>
      <c r="G434" s="77"/>
      <c r="H434" s="37">
        <f t="shared" si="24"/>
        <v>0</v>
      </c>
      <c r="I434" s="77">
        <f t="shared" si="12"/>
        <v>0</v>
      </c>
      <c r="J434" s="37">
        <f t="shared" si="22"/>
        <v>0</v>
      </c>
      <c r="K434" s="37">
        <f t="shared" si="23"/>
        <v>0</v>
      </c>
    </row>
    <row r="435" spans="1:11" ht="31.5">
      <c r="A435" s="34">
        <v>210</v>
      </c>
      <c r="B435" s="75" t="s">
        <v>450</v>
      </c>
      <c r="C435" s="75"/>
      <c r="D435" s="75"/>
      <c r="E435" s="75" t="s">
        <v>380</v>
      </c>
      <c r="F435" s="76">
        <v>35</v>
      </c>
      <c r="G435" s="77"/>
      <c r="H435" s="37">
        <f t="shared" si="24"/>
        <v>0</v>
      </c>
      <c r="I435" s="77">
        <f t="shared" si="12"/>
        <v>0</v>
      </c>
      <c r="J435" s="37">
        <f t="shared" si="22"/>
        <v>0</v>
      </c>
      <c r="K435" s="37">
        <f t="shared" si="23"/>
        <v>0</v>
      </c>
    </row>
    <row r="436" spans="1:11" ht="31.5">
      <c r="A436" s="34">
        <v>211</v>
      </c>
      <c r="B436" s="75" t="s">
        <v>451</v>
      </c>
      <c r="C436" s="75"/>
      <c r="D436" s="75"/>
      <c r="E436" s="75" t="s">
        <v>300</v>
      </c>
      <c r="F436" s="76">
        <v>30</v>
      </c>
      <c r="G436" s="77"/>
      <c r="H436" s="37">
        <f t="shared" si="24"/>
        <v>0</v>
      </c>
      <c r="I436" s="77">
        <f t="shared" si="12"/>
        <v>0</v>
      </c>
      <c r="J436" s="37">
        <f t="shared" si="22"/>
        <v>0</v>
      </c>
      <c r="K436" s="37">
        <f t="shared" si="23"/>
        <v>0</v>
      </c>
    </row>
    <row r="437" spans="1:11" ht="47.25">
      <c r="A437" s="34">
        <v>212</v>
      </c>
      <c r="B437" s="75" t="s">
        <v>452</v>
      </c>
      <c r="C437" s="75"/>
      <c r="D437" s="75"/>
      <c r="E437" s="75" t="s">
        <v>453</v>
      </c>
      <c r="F437" s="76">
        <v>5</v>
      </c>
      <c r="G437" s="77"/>
      <c r="H437" s="37">
        <f t="shared" si="24"/>
        <v>0</v>
      </c>
      <c r="I437" s="77">
        <f t="shared" si="12"/>
        <v>0</v>
      </c>
      <c r="J437" s="37">
        <f t="shared" si="22"/>
        <v>0</v>
      </c>
      <c r="K437" s="37">
        <f t="shared" si="23"/>
        <v>0</v>
      </c>
    </row>
    <row r="438" spans="1:11" ht="31.5">
      <c r="A438" s="34">
        <v>213</v>
      </c>
      <c r="B438" s="75" t="s">
        <v>454</v>
      </c>
      <c r="C438" s="75"/>
      <c r="D438" s="75"/>
      <c r="E438" s="75" t="s">
        <v>455</v>
      </c>
      <c r="F438" s="76">
        <v>20</v>
      </c>
      <c r="G438" s="77"/>
      <c r="H438" s="37">
        <f t="shared" si="24"/>
        <v>0</v>
      </c>
      <c r="I438" s="77">
        <f t="shared" si="12"/>
        <v>0</v>
      </c>
      <c r="J438" s="37">
        <f t="shared" si="22"/>
        <v>0</v>
      </c>
      <c r="K438" s="37">
        <f t="shared" si="23"/>
        <v>0</v>
      </c>
    </row>
    <row r="439" spans="1:11" ht="15.75">
      <c r="A439" s="34">
        <v>214</v>
      </c>
      <c r="B439" s="75" t="s">
        <v>635</v>
      </c>
      <c r="C439" s="75"/>
      <c r="D439" s="75"/>
      <c r="E439" s="75" t="s">
        <v>122</v>
      </c>
      <c r="F439" s="76">
        <v>5</v>
      </c>
      <c r="G439" s="77"/>
      <c r="H439" s="37">
        <f t="shared" si="24"/>
        <v>0</v>
      </c>
      <c r="I439" s="77">
        <f t="shared" si="12"/>
        <v>0</v>
      </c>
      <c r="J439" s="37">
        <f t="shared" si="22"/>
        <v>0</v>
      </c>
      <c r="K439" s="37">
        <f t="shared" si="23"/>
        <v>0</v>
      </c>
    </row>
    <row r="440" spans="1:11" ht="15.75">
      <c r="A440" s="34">
        <v>215</v>
      </c>
      <c r="B440" s="75" t="s">
        <v>456</v>
      </c>
      <c r="C440" s="75"/>
      <c r="D440" s="75"/>
      <c r="E440" s="75" t="s">
        <v>120</v>
      </c>
      <c r="F440" s="76">
        <v>30</v>
      </c>
      <c r="G440" s="77"/>
      <c r="H440" s="37">
        <f t="shared" si="24"/>
        <v>0</v>
      </c>
      <c r="I440" s="77">
        <f t="shared" si="12"/>
        <v>0</v>
      </c>
      <c r="J440" s="37">
        <f t="shared" si="22"/>
        <v>0</v>
      </c>
      <c r="K440" s="37">
        <f t="shared" si="23"/>
        <v>0</v>
      </c>
    </row>
    <row r="441" spans="1:11" ht="15.75">
      <c r="A441" s="34">
        <v>216</v>
      </c>
      <c r="B441" s="75" t="s">
        <v>457</v>
      </c>
      <c r="C441" s="75"/>
      <c r="D441" s="75"/>
      <c r="E441" s="75" t="s">
        <v>120</v>
      </c>
      <c r="F441" s="76">
        <v>10</v>
      </c>
      <c r="G441" s="77"/>
      <c r="H441" s="37">
        <f t="shared" si="24"/>
        <v>0</v>
      </c>
      <c r="I441" s="77">
        <f t="shared" si="12"/>
        <v>0</v>
      </c>
      <c r="J441" s="37">
        <f t="shared" si="22"/>
        <v>0</v>
      </c>
      <c r="K441" s="37">
        <f t="shared" si="23"/>
        <v>0</v>
      </c>
    </row>
    <row r="442" spans="1:11" ht="31.5">
      <c r="A442" s="34">
        <v>217</v>
      </c>
      <c r="B442" s="75" t="s">
        <v>638</v>
      </c>
      <c r="C442" s="75"/>
      <c r="D442" s="75"/>
      <c r="E442" s="75" t="s">
        <v>637</v>
      </c>
      <c r="F442" s="76">
        <v>10</v>
      </c>
      <c r="G442" s="77"/>
      <c r="H442" s="37">
        <f t="shared" si="24"/>
        <v>0</v>
      </c>
      <c r="I442" s="77">
        <f t="shared" si="12"/>
        <v>0</v>
      </c>
      <c r="J442" s="37">
        <f t="shared" si="22"/>
        <v>0</v>
      </c>
      <c r="K442" s="37">
        <f t="shared" si="23"/>
        <v>0</v>
      </c>
    </row>
    <row r="443" spans="1:11" ht="31.5">
      <c r="A443" s="34">
        <v>218</v>
      </c>
      <c r="B443" s="75" t="s">
        <v>636</v>
      </c>
      <c r="C443" s="75"/>
      <c r="D443" s="75"/>
      <c r="E443" s="75" t="s">
        <v>637</v>
      </c>
      <c r="F443" s="76">
        <v>5</v>
      </c>
      <c r="G443" s="77"/>
      <c r="H443" s="37">
        <f t="shared" si="24"/>
        <v>0</v>
      </c>
      <c r="I443" s="77">
        <f t="shared" si="12"/>
        <v>0</v>
      </c>
      <c r="J443" s="37">
        <f t="shared" si="22"/>
        <v>0</v>
      </c>
      <c r="K443" s="37">
        <f t="shared" si="23"/>
        <v>0</v>
      </c>
    </row>
    <row r="444" spans="1:11" ht="15.75">
      <c r="A444" s="34">
        <v>219</v>
      </c>
      <c r="B444" s="75" t="s">
        <v>458</v>
      </c>
      <c r="C444" s="75"/>
      <c r="D444" s="75"/>
      <c r="E444" s="75" t="s">
        <v>120</v>
      </c>
      <c r="F444" s="76">
        <v>6</v>
      </c>
      <c r="G444" s="77"/>
      <c r="H444" s="37">
        <f t="shared" si="24"/>
        <v>0</v>
      </c>
      <c r="I444" s="77">
        <f t="shared" si="12"/>
        <v>0</v>
      </c>
      <c r="J444" s="37">
        <f t="shared" si="22"/>
        <v>0</v>
      </c>
      <c r="K444" s="37">
        <f t="shared" si="23"/>
        <v>0</v>
      </c>
    </row>
    <row r="445" spans="1:11" ht="15.75">
      <c r="A445" s="34">
        <v>220</v>
      </c>
      <c r="B445" s="75" t="s">
        <v>459</v>
      </c>
      <c r="C445" s="75"/>
      <c r="D445" s="75"/>
      <c r="E445" s="75" t="s">
        <v>126</v>
      </c>
      <c r="F445" s="76">
        <v>80</v>
      </c>
      <c r="G445" s="77"/>
      <c r="H445" s="37">
        <f t="shared" si="24"/>
        <v>0</v>
      </c>
      <c r="I445" s="77">
        <f t="shared" si="12"/>
        <v>0</v>
      </c>
      <c r="J445" s="37">
        <f t="shared" si="22"/>
        <v>0</v>
      </c>
      <c r="K445" s="37">
        <f t="shared" si="23"/>
        <v>0</v>
      </c>
    </row>
    <row r="446" spans="1:11" s="145" customFormat="1" ht="15.75">
      <c r="A446" s="34">
        <v>221</v>
      </c>
      <c r="B446" s="75" t="s">
        <v>460</v>
      </c>
      <c r="C446" s="75"/>
      <c r="D446" s="75"/>
      <c r="E446" s="75" t="s">
        <v>120</v>
      </c>
      <c r="F446" s="76">
        <v>5</v>
      </c>
      <c r="G446" s="77"/>
      <c r="H446" s="37">
        <f t="shared" si="24"/>
        <v>0</v>
      </c>
      <c r="I446" s="77">
        <f t="shared" si="12"/>
        <v>0</v>
      </c>
      <c r="J446" s="37">
        <f t="shared" si="22"/>
        <v>0</v>
      </c>
      <c r="K446" s="37">
        <f t="shared" si="23"/>
        <v>0</v>
      </c>
    </row>
    <row r="447" spans="1:11" ht="15.75">
      <c r="A447" s="34">
        <v>222</v>
      </c>
      <c r="B447" s="75" t="s">
        <v>461</v>
      </c>
      <c r="C447" s="75"/>
      <c r="D447" s="75"/>
      <c r="E447" s="75" t="s">
        <v>120</v>
      </c>
      <c r="F447" s="76">
        <v>5</v>
      </c>
      <c r="G447" s="77"/>
      <c r="H447" s="37">
        <f t="shared" si="24"/>
        <v>0</v>
      </c>
      <c r="I447" s="77">
        <f t="shared" si="12"/>
        <v>0</v>
      </c>
      <c r="J447" s="37">
        <f t="shared" si="22"/>
        <v>0</v>
      </c>
      <c r="K447" s="37">
        <f t="shared" si="23"/>
        <v>0</v>
      </c>
    </row>
    <row r="448" spans="1:11" ht="31.5">
      <c r="A448" s="34">
        <v>223</v>
      </c>
      <c r="B448" s="75" t="s">
        <v>640</v>
      </c>
      <c r="C448" s="75"/>
      <c r="D448" s="75"/>
      <c r="E448" s="75" t="s">
        <v>394</v>
      </c>
      <c r="F448" s="76">
        <v>5</v>
      </c>
      <c r="G448" s="77"/>
      <c r="H448" s="37">
        <f t="shared" si="24"/>
        <v>0</v>
      </c>
      <c r="I448" s="77">
        <f t="shared" si="12"/>
        <v>0</v>
      </c>
      <c r="J448" s="37">
        <f t="shared" si="22"/>
        <v>0</v>
      </c>
      <c r="K448" s="37">
        <f t="shared" si="23"/>
        <v>0</v>
      </c>
    </row>
    <row r="449" spans="1:11" ht="15.75">
      <c r="A449" s="34">
        <v>224</v>
      </c>
      <c r="B449" s="75" t="s">
        <v>639</v>
      </c>
      <c r="C449" s="75"/>
      <c r="D449" s="75"/>
      <c r="E449" s="75" t="s">
        <v>394</v>
      </c>
      <c r="F449" s="76">
        <v>10</v>
      </c>
      <c r="G449" s="77"/>
      <c r="H449" s="37">
        <f t="shared" si="24"/>
        <v>0</v>
      </c>
      <c r="I449" s="77">
        <f t="shared" si="12"/>
        <v>0</v>
      </c>
      <c r="J449" s="37">
        <f t="shared" si="22"/>
        <v>0</v>
      </c>
      <c r="K449" s="37">
        <f t="shared" si="23"/>
        <v>0</v>
      </c>
    </row>
    <row r="450" spans="1:11" ht="15.75">
      <c r="A450" s="34">
        <v>225</v>
      </c>
      <c r="B450" s="75" t="s">
        <v>462</v>
      </c>
      <c r="C450" s="75"/>
      <c r="D450" s="75"/>
      <c r="E450" s="75" t="s">
        <v>463</v>
      </c>
      <c r="F450" s="76">
        <v>5</v>
      </c>
      <c r="G450" s="77"/>
      <c r="H450" s="37">
        <f t="shared" si="24"/>
        <v>0</v>
      </c>
      <c r="I450" s="77">
        <f t="shared" si="12"/>
        <v>0</v>
      </c>
      <c r="J450" s="37">
        <f t="shared" si="22"/>
        <v>0</v>
      </c>
      <c r="K450" s="37">
        <f t="shared" si="23"/>
        <v>0</v>
      </c>
    </row>
    <row r="451" spans="1:11" ht="15.75">
      <c r="A451" s="34">
        <v>226</v>
      </c>
      <c r="B451" s="75" t="s">
        <v>464</v>
      </c>
      <c r="C451" s="75"/>
      <c r="D451" s="75"/>
      <c r="E451" s="75" t="s">
        <v>329</v>
      </c>
      <c r="F451" s="76">
        <v>6</v>
      </c>
      <c r="G451" s="77"/>
      <c r="H451" s="37">
        <f t="shared" si="24"/>
        <v>0</v>
      </c>
      <c r="I451" s="77">
        <f t="shared" si="12"/>
        <v>0</v>
      </c>
      <c r="J451" s="37">
        <f t="shared" si="22"/>
        <v>0</v>
      </c>
      <c r="K451" s="37">
        <f t="shared" si="23"/>
        <v>0</v>
      </c>
    </row>
    <row r="452" spans="1:11" ht="31.5">
      <c r="A452" s="34">
        <v>227</v>
      </c>
      <c r="B452" s="75" t="s">
        <v>465</v>
      </c>
      <c r="C452" s="75"/>
      <c r="D452" s="75"/>
      <c r="E452" s="75" t="s">
        <v>847</v>
      </c>
      <c r="F452" s="76">
        <v>10</v>
      </c>
      <c r="G452" s="77"/>
      <c r="H452" s="37">
        <f t="shared" si="24"/>
        <v>0</v>
      </c>
      <c r="I452" s="77">
        <f t="shared" si="12"/>
        <v>0</v>
      </c>
      <c r="J452" s="37">
        <f t="shared" si="22"/>
        <v>0</v>
      </c>
      <c r="K452" s="37">
        <f t="shared" si="23"/>
        <v>0</v>
      </c>
    </row>
    <row r="453" spans="1:11" ht="31.5">
      <c r="A453" s="34">
        <v>228</v>
      </c>
      <c r="B453" s="75" t="s">
        <v>466</v>
      </c>
      <c r="C453" s="75"/>
      <c r="D453" s="75"/>
      <c r="E453" s="75" t="s">
        <v>132</v>
      </c>
      <c r="F453" s="76">
        <v>6</v>
      </c>
      <c r="G453" s="77"/>
      <c r="H453" s="37">
        <f t="shared" si="24"/>
        <v>0</v>
      </c>
      <c r="I453" s="77">
        <f t="shared" si="12"/>
        <v>0</v>
      </c>
      <c r="J453" s="37">
        <f t="shared" si="22"/>
        <v>0</v>
      </c>
      <c r="K453" s="37">
        <f t="shared" si="23"/>
        <v>0</v>
      </c>
    </row>
    <row r="454" spans="1:11" ht="31.5">
      <c r="A454" s="34">
        <v>229</v>
      </c>
      <c r="B454" s="75" t="s">
        <v>467</v>
      </c>
      <c r="C454" s="75"/>
      <c r="D454" s="75"/>
      <c r="E454" s="75" t="s">
        <v>918</v>
      </c>
      <c r="F454" s="76">
        <v>5</v>
      </c>
      <c r="G454" s="77"/>
      <c r="H454" s="37">
        <f t="shared" si="24"/>
        <v>0</v>
      </c>
      <c r="I454" s="77">
        <f t="shared" si="12"/>
        <v>0</v>
      </c>
      <c r="J454" s="37">
        <f t="shared" si="22"/>
        <v>0</v>
      </c>
      <c r="K454" s="37">
        <f t="shared" si="23"/>
        <v>0</v>
      </c>
    </row>
    <row r="455" spans="1:11" ht="15.75">
      <c r="A455" s="34">
        <v>230</v>
      </c>
      <c r="B455" s="75" t="s">
        <v>468</v>
      </c>
      <c r="C455" s="75"/>
      <c r="D455" s="75"/>
      <c r="E455" s="75" t="s">
        <v>122</v>
      </c>
      <c r="F455" s="76">
        <v>50</v>
      </c>
      <c r="G455" s="77"/>
      <c r="H455" s="37">
        <f t="shared" si="24"/>
        <v>0</v>
      </c>
      <c r="I455" s="77">
        <f t="shared" si="12"/>
        <v>0</v>
      </c>
      <c r="J455" s="37">
        <f t="shared" si="22"/>
        <v>0</v>
      </c>
      <c r="K455" s="37">
        <f t="shared" si="23"/>
        <v>0</v>
      </c>
    </row>
    <row r="456" spans="1:11" ht="15.75">
      <c r="A456" s="34">
        <v>231</v>
      </c>
      <c r="B456" s="75" t="s">
        <v>469</v>
      </c>
      <c r="C456" s="75"/>
      <c r="D456" s="75"/>
      <c r="E456" s="75" t="s">
        <v>438</v>
      </c>
      <c r="F456" s="76">
        <v>20</v>
      </c>
      <c r="G456" s="77"/>
      <c r="H456" s="37">
        <f t="shared" si="24"/>
        <v>0</v>
      </c>
      <c r="I456" s="77">
        <f t="shared" si="12"/>
        <v>0</v>
      </c>
      <c r="J456" s="37">
        <f t="shared" si="22"/>
        <v>0</v>
      </c>
      <c r="K456" s="37">
        <f t="shared" si="23"/>
        <v>0</v>
      </c>
    </row>
    <row r="457" spans="1:11" ht="15.75">
      <c r="A457" s="34">
        <v>232</v>
      </c>
      <c r="B457" s="75" t="s">
        <v>470</v>
      </c>
      <c r="C457" s="75"/>
      <c r="D457" s="75"/>
      <c r="E457" s="75" t="s">
        <v>411</v>
      </c>
      <c r="F457" s="76">
        <v>20</v>
      </c>
      <c r="G457" s="77"/>
      <c r="H457" s="37">
        <f t="shared" si="24"/>
        <v>0</v>
      </c>
      <c r="I457" s="77">
        <f t="shared" si="12"/>
        <v>0</v>
      </c>
      <c r="J457" s="37">
        <f t="shared" si="22"/>
        <v>0</v>
      </c>
      <c r="K457" s="37">
        <f t="shared" si="23"/>
        <v>0</v>
      </c>
    </row>
    <row r="458" spans="1:11" ht="31.5">
      <c r="A458" s="34">
        <v>233</v>
      </c>
      <c r="B458" s="75" t="s">
        <v>471</v>
      </c>
      <c r="C458" s="75"/>
      <c r="D458" s="75"/>
      <c r="E458" s="75" t="s">
        <v>132</v>
      </c>
      <c r="F458" s="76">
        <v>150</v>
      </c>
      <c r="G458" s="77"/>
      <c r="H458" s="37">
        <f t="shared" si="24"/>
        <v>0</v>
      </c>
      <c r="I458" s="77">
        <f t="shared" si="12"/>
        <v>0</v>
      </c>
      <c r="J458" s="37">
        <f t="shared" si="22"/>
        <v>0</v>
      </c>
      <c r="K458" s="37">
        <f t="shared" si="23"/>
        <v>0</v>
      </c>
    </row>
    <row r="459" spans="1:11" ht="15.75">
      <c r="A459" s="34">
        <v>234</v>
      </c>
      <c r="B459" s="75" t="s">
        <v>472</v>
      </c>
      <c r="C459" s="75"/>
      <c r="D459" s="75"/>
      <c r="E459" s="75" t="s">
        <v>407</v>
      </c>
      <c r="F459" s="76">
        <v>10</v>
      </c>
      <c r="G459" s="77"/>
      <c r="H459" s="37">
        <f t="shared" si="24"/>
        <v>0</v>
      </c>
      <c r="I459" s="77">
        <f t="shared" si="12"/>
        <v>0</v>
      </c>
      <c r="J459" s="37">
        <f t="shared" si="22"/>
        <v>0</v>
      </c>
      <c r="K459" s="37">
        <f t="shared" si="23"/>
        <v>0</v>
      </c>
    </row>
    <row r="460" spans="1:11" ht="15.75">
      <c r="A460" s="34">
        <v>235</v>
      </c>
      <c r="B460" s="75" t="s">
        <v>473</v>
      </c>
      <c r="C460" s="75"/>
      <c r="D460" s="75"/>
      <c r="E460" s="75" t="s">
        <v>126</v>
      </c>
      <c r="F460" s="76">
        <v>5</v>
      </c>
      <c r="G460" s="77"/>
      <c r="H460" s="37">
        <f t="shared" si="24"/>
        <v>0</v>
      </c>
      <c r="I460" s="77">
        <f t="shared" si="12"/>
        <v>0</v>
      </c>
      <c r="J460" s="37">
        <f t="shared" si="22"/>
        <v>0</v>
      </c>
      <c r="K460" s="37">
        <f t="shared" si="23"/>
        <v>0</v>
      </c>
    </row>
    <row r="461" spans="1:11" s="145" customFormat="1" ht="15.75">
      <c r="A461" s="34">
        <v>236</v>
      </c>
      <c r="B461" s="75" t="s">
        <v>474</v>
      </c>
      <c r="C461" s="75"/>
      <c r="D461" s="75"/>
      <c r="E461" s="75" t="s">
        <v>126</v>
      </c>
      <c r="F461" s="76">
        <v>20</v>
      </c>
      <c r="G461" s="77"/>
      <c r="H461" s="37">
        <f t="shared" si="24"/>
        <v>0</v>
      </c>
      <c r="I461" s="77">
        <f t="shared" si="12"/>
        <v>0</v>
      </c>
      <c r="J461" s="37">
        <f t="shared" si="22"/>
        <v>0</v>
      </c>
      <c r="K461" s="37">
        <f t="shared" si="23"/>
        <v>0</v>
      </c>
    </row>
    <row r="462" spans="1:11" ht="15.75">
      <c r="A462" s="34">
        <v>237</v>
      </c>
      <c r="B462" s="75" t="s">
        <v>475</v>
      </c>
      <c r="C462" s="75"/>
      <c r="D462" s="75"/>
      <c r="E462" s="75" t="s">
        <v>476</v>
      </c>
      <c r="F462" s="76">
        <v>120</v>
      </c>
      <c r="G462" s="77"/>
      <c r="H462" s="37">
        <f t="shared" si="24"/>
        <v>0</v>
      </c>
      <c r="I462" s="77">
        <f t="shared" si="12"/>
        <v>0</v>
      </c>
      <c r="J462" s="37">
        <f t="shared" si="22"/>
        <v>0</v>
      </c>
      <c r="K462" s="37">
        <f t="shared" si="23"/>
        <v>0</v>
      </c>
    </row>
    <row r="463" spans="1:11" ht="31.5">
      <c r="A463" s="34">
        <v>238</v>
      </c>
      <c r="B463" s="75" t="s">
        <v>477</v>
      </c>
      <c r="C463" s="75"/>
      <c r="D463" s="75"/>
      <c r="E463" s="75" t="s">
        <v>478</v>
      </c>
      <c r="F463" s="76">
        <v>220</v>
      </c>
      <c r="G463" s="77"/>
      <c r="H463" s="37">
        <f t="shared" si="24"/>
        <v>0</v>
      </c>
      <c r="I463" s="77">
        <f t="shared" si="12"/>
        <v>0</v>
      </c>
      <c r="J463" s="37">
        <f t="shared" si="22"/>
        <v>0</v>
      </c>
      <c r="K463" s="37">
        <f t="shared" si="23"/>
        <v>0</v>
      </c>
    </row>
    <row r="464" spans="1:11" ht="31.5">
      <c r="A464" s="34">
        <v>239</v>
      </c>
      <c r="B464" s="75" t="s">
        <v>479</v>
      </c>
      <c r="C464" s="75"/>
      <c r="D464" s="75"/>
      <c r="E464" s="75" t="s">
        <v>225</v>
      </c>
      <c r="F464" s="76">
        <v>10</v>
      </c>
      <c r="G464" s="77"/>
      <c r="H464" s="37">
        <f t="shared" si="24"/>
        <v>0</v>
      </c>
      <c r="I464" s="77">
        <f t="shared" si="12"/>
        <v>0</v>
      </c>
      <c r="J464" s="37">
        <f t="shared" si="22"/>
        <v>0</v>
      </c>
      <c r="K464" s="37">
        <f t="shared" si="23"/>
        <v>0</v>
      </c>
    </row>
    <row r="465" spans="1:11" ht="15.75">
      <c r="A465" s="34">
        <v>240</v>
      </c>
      <c r="B465" s="75" t="s">
        <v>480</v>
      </c>
      <c r="C465" s="75"/>
      <c r="D465" s="75"/>
      <c r="E465" s="75" t="s">
        <v>120</v>
      </c>
      <c r="F465" s="76">
        <v>210</v>
      </c>
      <c r="G465" s="77"/>
      <c r="H465" s="37">
        <f t="shared" si="24"/>
        <v>0</v>
      </c>
      <c r="I465" s="77">
        <f t="shared" si="12"/>
        <v>0</v>
      </c>
      <c r="J465" s="37">
        <f t="shared" si="22"/>
        <v>0</v>
      </c>
      <c r="K465" s="37">
        <f t="shared" si="23"/>
        <v>0</v>
      </c>
    </row>
    <row r="466" spans="1:11" ht="15.75">
      <c r="A466" s="34">
        <v>241</v>
      </c>
      <c r="B466" s="75" t="s">
        <v>481</v>
      </c>
      <c r="C466" s="75"/>
      <c r="D466" s="75"/>
      <c r="E466" s="75" t="s">
        <v>120</v>
      </c>
      <c r="F466" s="76">
        <v>100</v>
      </c>
      <c r="G466" s="77"/>
      <c r="H466" s="37">
        <f t="shared" si="24"/>
        <v>0</v>
      </c>
      <c r="I466" s="77">
        <f t="shared" si="12"/>
        <v>0</v>
      </c>
      <c r="J466" s="37">
        <f t="shared" si="22"/>
        <v>0</v>
      </c>
      <c r="K466" s="37">
        <f t="shared" si="23"/>
        <v>0</v>
      </c>
    </row>
    <row r="467" spans="1:11" ht="15.75">
      <c r="A467" s="34">
        <v>242</v>
      </c>
      <c r="B467" s="75" t="s">
        <v>482</v>
      </c>
      <c r="C467" s="75"/>
      <c r="D467" s="75"/>
      <c r="E467" s="75" t="s">
        <v>483</v>
      </c>
      <c r="F467" s="76">
        <v>10</v>
      </c>
      <c r="G467" s="77"/>
      <c r="H467" s="37">
        <f t="shared" si="24"/>
        <v>0</v>
      </c>
      <c r="I467" s="77">
        <f t="shared" si="12"/>
        <v>0</v>
      </c>
      <c r="J467" s="37">
        <f t="shared" si="22"/>
        <v>0</v>
      </c>
      <c r="K467" s="37">
        <f t="shared" si="23"/>
        <v>0</v>
      </c>
    </row>
    <row r="468" spans="1:11" ht="31.5">
      <c r="A468" s="34">
        <v>243</v>
      </c>
      <c r="B468" s="75" t="s">
        <v>484</v>
      </c>
      <c r="C468" s="75"/>
      <c r="D468" s="75"/>
      <c r="E468" s="75" t="s">
        <v>845</v>
      </c>
      <c r="F468" s="76">
        <v>50</v>
      </c>
      <c r="G468" s="77"/>
      <c r="H468" s="37">
        <f t="shared" si="24"/>
        <v>0</v>
      </c>
      <c r="I468" s="77">
        <f t="shared" si="12"/>
        <v>0</v>
      </c>
      <c r="J468" s="37">
        <f t="shared" si="22"/>
        <v>0</v>
      </c>
      <c r="K468" s="37">
        <f t="shared" si="23"/>
        <v>0</v>
      </c>
    </row>
    <row r="469" spans="1:11" ht="15.75">
      <c r="A469" s="34">
        <v>244</v>
      </c>
      <c r="B469" s="75" t="s">
        <v>485</v>
      </c>
      <c r="C469" s="75"/>
      <c r="D469" s="75"/>
      <c r="E469" s="75" t="s">
        <v>411</v>
      </c>
      <c r="F469" s="76">
        <v>6</v>
      </c>
      <c r="G469" s="77"/>
      <c r="H469" s="37">
        <f t="shared" si="24"/>
        <v>0</v>
      </c>
      <c r="I469" s="77">
        <f t="shared" si="12"/>
        <v>0</v>
      </c>
      <c r="J469" s="37">
        <f t="shared" si="22"/>
        <v>0</v>
      </c>
      <c r="K469" s="37">
        <f t="shared" si="23"/>
        <v>0</v>
      </c>
    </row>
    <row r="470" spans="1:11" ht="31.5">
      <c r="A470" s="34">
        <v>245</v>
      </c>
      <c r="B470" s="75" t="s">
        <v>486</v>
      </c>
      <c r="C470" s="75"/>
      <c r="D470" s="75"/>
      <c r="E470" s="75" t="s">
        <v>487</v>
      </c>
      <c r="F470" s="76">
        <v>10</v>
      </c>
      <c r="G470" s="77"/>
      <c r="H470" s="37">
        <f t="shared" si="24"/>
        <v>0</v>
      </c>
      <c r="I470" s="77">
        <f t="shared" si="12"/>
        <v>0</v>
      </c>
      <c r="J470" s="37">
        <f t="shared" si="22"/>
        <v>0</v>
      </c>
      <c r="K470" s="37">
        <f t="shared" si="23"/>
        <v>0</v>
      </c>
    </row>
    <row r="471" spans="1:11" ht="39">
      <c r="A471" s="34">
        <v>246</v>
      </c>
      <c r="B471" s="75" t="s">
        <v>846</v>
      </c>
      <c r="C471" s="75"/>
      <c r="D471" s="75"/>
      <c r="E471" s="161" t="s">
        <v>789</v>
      </c>
      <c r="F471" s="76">
        <v>5</v>
      </c>
      <c r="G471" s="77"/>
      <c r="H471" s="37">
        <f t="shared" si="24"/>
        <v>0</v>
      </c>
      <c r="I471" s="77">
        <f t="shared" si="12"/>
        <v>0</v>
      </c>
      <c r="J471" s="37">
        <f t="shared" si="22"/>
        <v>0</v>
      </c>
      <c r="K471" s="37">
        <f t="shared" si="23"/>
        <v>0</v>
      </c>
    </row>
    <row r="472" spans="1:11" s="145" customFormat="1" ht="39">
      <c r="A472" s="34">
        <v>247</v>
      </c>
      <c r="B472" s="75" t="s">
        <v>788</v>
      </c>
      <c r="C472" s="75"/>
      <c r="D472" s="75"/>
      <c r="E472" s="161" t="s">
        <v>789</v>
      </c>
      <c r="F472" s="76">
        <v>5</v>
      </c>
      <c r="G472" s="77"/>
      <c r="H472" s="37">
        <f t="shared" si="24"/>
        <v>0</v>
      </c>
      <c r="I472" s="77">
        <f t="shared" si="12"/>
        <v>0</v>
      </c>
      <c r="J472" s="37">
        <f t="shared" si="22"/>
        <v>0</v>
      </c>
      <c r="K472" s="37">
        <f t="shared" si="23"/>
        <v>0</v>
      </c>
    </row>
    <row r="473" spans="1:11" ht="31.5">
      <c r="A473" s="34">
        <v>248</v>
      </c>
      <c r="B473" s="84" t="s">
        <v>488</v>
      </c>
      <c r="C473" s="84"/>
      <c r="D473" s="84"/>
      <c r="E473" s="84" t="s">
        <v>964</v>
      </c>
      <c r="F473" s="85">
        <v>120</v>
      </c>
      <c r="G473" s="77"/>
      <c r="H473" s="37">
        <f t="shared" si="24"/>
        <v>0</v>
      </c>
      <c r="I473" s="77">
        <f t="shared" si="12"/>
        <v>0</v>
      </c>
      <c r="J473" s="37">
        <f t="shared" si="22"/>
        <v>0</v>
      </c>
      <c r="K473" s="37">
        <f t="shared" si="23"/>
        <v>0</v>
      </c>
    </row>
    <row r="474" spans="1:11" ht="47.25">
      <c r="A474" s="34">
        <v>249</v>
      </c>
      <c r="B474" s="78" t="s">
        <v>658</v>
      </c>
      <c r="C474" s="78"/>
      <c r="D474" s="78"/>
      <c r="E474" s="78" t="s">
        <v>122</v>
      </c>
      <c r="F474" s="79">
        <v>20</v>
      </c>
      <c r="G474" s="80"/>
      <c r="H474" s="37">
        <f t="shared" si="24"/>
        <v>0</v>
      </c>
      <c r="I474" s="80">
        <f t="shared" si="12"/>
        <v>0</v>
      </c>
      <c r="J474" s="37">
        <f t="shared" si="22"/>
        <v>0</v>
      </c>
      <c r="K474" s="37">
        <f t="shared" si="23"/>
        <v>0</v>
      </c>
    </row>
    <row r="475" spans="1:11" ht="15.75">
      <c r="A475" s="34">
        <v>250</v>
      </c>
      <c r="B475" s="75" t="s">
        <v>492</v>
      </c>
      <c r="C475" s="75"/>
      <c r="D475" s="75"/>
      <c r="E475" s="75" t="s">
        <v>325</v>
      </c>
      <c r="F475" s="76">
        <v>2800</v>
      </c>
      <c r="G475" s="77"/>
      <c r="H475" s="37">
        <f t="shared" si="24"/>
        <v>0</v>
      </c>
      <c r="I475" s="77">
        <f t="shared" si="12"/>
        <v>0</v>
      </c>
      <c r="J475" s="37">
        <f t="shared" si="22"/>
        <v>0</v>
      </c>
      <c r="K475" s="37">
        <f t="shared" si="23"/>
        <v>0</v>
      </c>
    </row>
    <row r="476" spans="1:11" ht="31.5">
      <c r="A476" s="34">
        <v>251</v>
      </c>
      <c r="B476" s="75" t="s">
        <v>492</v>
      </c>
      <c r="C476" s="75"/>
      <c r="D476" s="75"/>
      <c r="E476" s="75" t="s">
        <v>273</v>
      </c>
      <c r="F476" s="76">
        <v>6</v>
      </c>
      <c r="G476" s="77"/>
      <c r="H476" s="37">
        <f t="shared" si="24"/>
        <v>0</v>
      </c>
      <c r="I476" s="77">
        <f t="shared" si="12"/>
        <v>0</v>
      </c>
      <c r="J476" s="37">
        <f t="shared" si="22"/>
        <v>0</v>
      </c>
      <c r="K476" s="37">
        <f t="shared" si="23"/>
        <v>0</v>
      </c>
    </row>
    <row r="477" spans="1:11" ht="15.75">
      <c r="A477" s="34">
        <v>252</v>
      </c>
      <c r="B477" s="75" t="s">
        <v>495</v>
      </c>
      <c r="C477" s="75"/>
      <c r="D477" s="75"/>
      <c r="E477" s="75" t="s">
        <v>120</v>
      </c>
      <c r="F477" s="76">
        <v>100</v>
      </c>
      <c r="G477" s="77"/>
      <c r="H477" s="37">
        <f t="shared" si="24"/>
        <v>0</v>
      </c>
      <c r="I477" s="77">
        <f aca="true" t="shared" si="25" ref="I477:I587">G477*0.08</f>
        <v>0</v>
      </c>
      <c r="J477" s="37">
        <f t="shared" si="22"/>
        <v>0</v>
      </c>
      <c r="K477" s="37">
        <f t="shared" si="23"/>
        <v>0</v>
      </c>
    </row>
    <row r="478" spans="1:11" ht="31.5">
      <c r="A478" s="34">
        <v>253</v>
      </c>
      <c r="B478" s="75" t="s">
        <v>641</v>
      </c>
      <c r="C478" s="75"/>
      <c r="D478" s="75"/>
      <c r="E478" s="75" t="s">
        <v>642</v>
      </c>
      <c r="F478" s="76">
        <v>5</v>
      </c>
      <c r="G478" s="77"/>
      <c r="H478" s="37">
        <f t="shared" si="24"/>
        <v>0</v>
      </c>
      <c r="I478" s="77">
        <f t="shared" si="25"/>
        <v>0</v>
      </c>
      <c r="J478" s="37">
        <f t="shared" si="22"/>
        <v>0</v>
      </c>
      <c r="K478" s="37">
        <f t="shared" si="23"/>
        <v>0</v>
      </c>
    </row>
    <row r="479" spans="1:11" ht="15.75">
      <c r="A479" s="34">
        <v>254</v>
      </c>
      <c r="B479" s="75" t="s">
        <v>496</v>
      </c>
      <c r="C479" s="75"/>
      <c r="D479" s="75"/>
      <c r="E479" s="75" t="s">
        <v>112</v>
      </c>
      <c r="F479" s="76">
        <v>15</v>
      </c>
      <c r="G479" s="77"/>
      <c r="H479" s="37">
        <f t="shared" si="24"/>
        <v>0</v>
      </c>
      <c r="I479" s="77">
        <f t="shared" si="25"/>
        <v>0</v>
      </c>
      <c r="J479" s="37">
        <f t="shared" si="22"/>
        <v>0</v>
      </c>
      <c r="K479" s="37">
        <f t="shared" si="23"/>
        <v>0</v>
      </c>
    </row>
    <row r="480" spans="1:11" ht="31.5">
      <c r="A480" s="34">
        <v>255</v>
      </c>
      <c r="B480" s="75" t="s">
        <v>497</v>
      </c>
      <c r="C480" s="75"/>
      <c r="D480" s="75"/>
      <c r="E480" s="75" t="s">
        <v>498</v>
      </c>
      <c r="F480" s="76">
        <v>30</v>
      </c>
      <c r="G480" s="77"/>
      <c r="H480" s="37">
        <f t="shared" si="24"/>
        <v>0</v>
      </c>
      <c r="I480" s="77">
        <f t="shared" si="25"/>
        <v>0</v>
      </c>
      <c r="J480" s="37">
        <f t="shared" si="22"/>
        <v>0</v>
      </c>
      <c r="K480" s="37">
        <f t="shared" si="23"/>
        <v>0</v>
      </c>
    </row>
    <row r="481" spans="1:11" ht="15.75">
      <c r="A481" s="34">
        <v>256</v>
      </c>
      <c r="B481" s="75" t="s">
        <v>499</v>
      </c>
      <c r="C481" s="75"/>
      <c r="D481" s="75"/>
      <c r="E481" s="75" t="s">
        <v>120</v>
      </c>
      <c r="F481" s="76">
        <v>5</v>
      </c>
      <c r="G481" s="77"/>
      <c r="H481" s="37">
        <f t="shared" si="24"/>
        <v>0</v>
      </c>
      <c r="I481" s="77">
        <f t="shared" si="25"/>
        <v>0</v>
      </c>
      <c r="J481" s="37">
        <f t="shared" si="22"/>
        <v>0</v>
      </c>
      <c r="K481" s="37">
        <f t="shared" si="23"/>
        <v>0</v>
      </c>
    </row>
    <row r="482" spans="1:11" ht="31.5">
      <c r="A482" s="34">
        <v>257</v>
      </c>
      <c r="B482" s="75" t="s">
        <v>500</v>
      </c>
      <c r="C482" s="75"/>
      <c r="D482" s="75"/>
      <c r="E482" s="75" t="s">
        <v>501</v>
      </c>
      <c r="F482" s="76">
        <v>20</v>
      </c>
      <c r="G482" s="77"/>
      <c r="H482" s="37">
        <f t="shared" si="24"/>
        <v>0</v>
      </c>
      <c r="I482" s="77">
        <f t="shared" si="25"/>
        <v>0</v>
      </c>
      <c r="J482" s="37">
        <f t="shared" si="22"/>
        <v>0</v>
      </c>
      <c r="K482" s="37">
        <f t="shared" si="23"/>
        <v>0</v>
      </c>
    </row>
    <row r="483" spans="1:11" ht="47.25">
      <c r="A483" s="34">
        <v>258</v>
      </c>
      <c r="B483" s="75" t="s">
        <v>502</v>
      </c>
      <c r="C483" s="75"/>
      <c r="D483" s="75"/>
      <c r="E483" s="75" t="s">
        <v>210</v>
      </c>
      <c r="F483" s="76">
        <v>6</v>
      </c>
      <c r="G483" s="77"/>
      <c r="H483" s="37">
        <f t="shared" si="24"/>
        <v>0</v>
      </c>
      <c r="I483" s="77">
        <f t="shared" si="25"/>
        <v>0</v>
      </c>
      <c r="J483" s="37">
        <f t="shared" si="22"/>
        <v>0</v>
      </c>
      <c r="K483" s="37">
        <f t="shared" si="23"/>
        <v>0</v>
      </c>
    </row>
    <row r="484" spans="1:11" ht="31.5">
      <c r="A484" s="34">
        <v>259</v>
      </c>
      <c r="B484" s="75" t="s">
        <v>503</v>
      </c>
      <c r="C484" s="75"/>
      <c r="D484" s="75"/>
      <c r="E484" s="75" t="s">
        <v>504</v>
      </c>
      <c r="F484" s="76">
        <v>60</v>
      </c>
      <c r="G484" s="77"/>
      <c r="H484" s="37">
        <f t="shared" si="24"/>
        <v>0</v>
      </c>
      <c r="I484" s="77">
        <f t="shared" si="25"/>
        <v>0</v>
      </c>
      <c r="J484" s="37">
        <f aca="true" t="shared" si="26" ref="J484:J547">G484*1.08</f>
        <v>0</v>
      </c>
      <c r="K484" s="37">
        <f aca="true" t="shared" si="27" ref="K484:K547">F484*J484</f>
        <v>0</v>
      </c>
    </row>
    <row r="485" spans="1:11" ht="31.5">
      <c r="A485" s="34">
        <v>260</v>
      </c>
      <c r="B485" s="84" t="s">
        <v>645</v>
      </c>
      <c r="C485" s="84"/>
      <c r="D485" s="84"/>
      <c r="E485" s="84" t="s">
        <v>426</v>
      </c>
      <c r="F485" s="76">
        <v>6</v>
      </c>
      <c r="G485" s="94"/>
      <c r="H485" s="37">
        <f t="shared" si="24"/>
        <v>0</v>
      </c>
      <c r="I485" s="77">
        <f t="shared" si="25"/>
        <v>0</v>
      </c>
      <c r="J485" s="37">
        <f t="shared" si="26"/>
        <v>0</v>
      </c>
      <c r="K485" s="37">
        <f t="shared" si="27"/>
        <v>0</v>
      </c>
    </row>
    <row r="486" spans="1:11" ht="31.5">
      <c r="A486" s="34">
        <v>261</v>
      </c>
      <c r="B486" s="75" t="s">
        <v>505</v>
      </c>
      <c r="C486" s="75"/>
      <c r="D486" s="75"/>
      <c r="E486" s="75" t="s">
        <v>506</v>
      </c>
      <c r="F486" s="76">
        <v>220</v>
      </c>
      <c r="G486" s="77"/>
      <c r="H486" s="37">
        <f t="shared" si="24"/>
        <v>0</v>
      </c>
      <c r="I486" s="77">
        <f t="shared" si="25"/>
        <v>0</v>
      </c>
      <c r="J486" s="37">
        <f t="shared" si="26"/>
        <v>0</v>
      </c>
      <c r="K486" s="37">
        <f t="shared" si="27"/>
        <v>0</v>
      </c>
    </row>
    <row r="487" spans="1:11" ht="15.75">
      <c r="A487" s="34">
        <v>262</v>
      </c>
      <c r="B487" s="75" t="s">
        <v>507</v>
      </c>
      <c r="C487" s="75"/>
      <c r="D487" s="75"/>
      <c r="E487" s="75" t="s">
        <v>120</v>
      </c>
      <c r="F487" s="76">
        <v>1800</v>
      </c>
      <c r="G487" s="77"/>
      <c r="H487" s="37">
        <f aca="true" t="shared" si="28" ref="H487:H550">G487*F487</f>
        <v>0</v>
      </c>
      <c r="I487" s="77">
        <f t="shared" si="25"/>
        <v>0</v>
      </c>
      <c r="J487" s="37">
        <f t="shared" si="26"/>
        <v>0</v>
      </c>
      <c r="K487" s="37">
        <f t="shared" si="27"/>
        <v>0</v>
      </c>
    </row>
    <row r="488" spans="1:11" ht="15.75">
      <c r="A488" s="34">
        <v>263</v>
      </c>
      <c r="B488" s="75" t="s">
        <v>508</v>
      </c>
      <c r="C488" s="75"/>
      <c r="D488" s="75"/>
      <c r="E488" s="75" t="s">
        <v>447</v>
      </c>
      <c r="F488" s="76">
        <v>60</v>
      </c>
      <c r="G488" s="77"/>
      <c r="H488" s="37">
        <f t="shared" si="28"/>
        <v>0</v>
      </c>
      <c r="I488" s="77">
        <f t="shared" si="25"/>
        <v>0</v>
      </c>
      <c r="J488" s="37">
        <f t="shared" si="26"/>
        <v>0</v>
      </c>
      <c r="K488" s="37">
        <f t="shared" si="27"/>
        <v>0</v>
      </c>
    </row>
    <row r="489" spans="1:11" ht="15.75">
      <c r="A489" s="34">
        <v>264</v>
      </c>
      <c r="B489" s="75" t="s">
        <v>509</v>
      </c>
      <c r="C489" s="75"/>
      <c r="D489" s="75"/>
      <c r="E489" s="75" t="s">
        <v>126</v>
      </c>
      <c r="F489" s="76">
        <v>5</v>
      </c>
      <c r="G489" s="77"/>
      <c r="H489" s="37">
        <f t="shared" si="28"/>
        <v>0</v>
      </c>
      <c r="I489" s="77">
        <f t="shared" si="25"/>
        <v>0</v>
      </c>
      <c r="J489" s="37">
        <f t="shared" si="26"/>
        <v>0</v>
      </c>
      <c r="K489" s="37">
        <f t="shared" si="27"/>
        <v>0</v>
      </c>
    </row>
    <row r="490" spans="1:11" ht="15.75">
      <c r="A490" s="34">
        <v>265</v>
      </c>
      <c r="B490" s="75" t="s">
        <v>510</v>
      </c>
      <c r="C490" s="75"/>
      <c r="D490" s="75"/>
      <c r="E490" s="75" t="s">
        <v>511</v>
      </c>
      <c r="F490" s="76">
        <v>5</v>
      </c>
      <c r="G490" s="77"/>
      <c r="H490" s="37">
        <f t="shared" si="28"/>
        <v>0</v>
      </c>
      <c r="I490" s="77">
        <f t="shared" si="25"/>
        <v>0</v>
      </c>
      <c r="J490" s="37">
        <f t="shared" si="26"/>
        <v>0</v>
      </c>
      <c r="K490" s="37">
        <f t="shared" si="27"/>
        <v>0</v>
      </c>
    </row>
    <row r="491" spans="1:11" ht="15.75">
      <c r="A491" s="34">
        <v>266</v>
      </c>
      <c r="B491" s="75" t="s">
        <v>512</v>
      </c>
      <c r="C491" s="75"/>
      <c r="D491" s="75"/>
      <c r="E491" s="75" t="s">
        <v>126</v>
      </c>
      <c r="F491" s="76">
        <v>20</v>
      </c>
      <c r="G491" s="77"/>
      <c r="H491" s="37">
        <f t="shared" si="28"/>
        <v>0</v>
      </c>
      <c r="I491" s="77">
        <f t="shared" si="25"/>
        <v>0</v>
      </c>
      <c r="J491" s="37">
        <f t="shared" si="26"/>
        <v>0</v>
      </c>
      <c r="K491" s="37">
        <f t="shared" si="27"/>
        <v>0</v>
      </c>
    </row>
    <row r="492" spans="1:11" ht="31.5">
      <c r="A492" s="34">
        <v>267</v>
      </c>
      <c r="B492" s="75" t="s">
        <v>513</v>
      </c>
      <c r="C492" s="75"/>
      <c r="D492" s="75"/>
      <c r="E492" s="75" t="s">
        <v>225</v>
      </c>
      <c r="F492" s="76">
        <v>15</v>
      </c>
      <c r="G492" s="77"/>
      <c r="H492" s="37">
        <f t="shared" si="28"/>
        <v>0</v>
      </c>
      <c r="I492" s="77">
        <f t="shared" si="25"/>
        <v>0</v>
      </c>
      <c r="J492" s="37">
        <f t="shared" si="26"/>
        <v>0</v>
      </c>
      <c r="K492" s="37">
        <f t="shared" si="27"/>
        <v>0</v>
      </c>
    </row>
    <row r="493" spans="1:11" ht="15.75">
      <c r="A493" s="34">
        <v>268</v>
      </c>
      <c r="B493" s="75" t="s">
        <v>514</v>
      </c>
      <c r="C493" s="75"/>
      <c r="D493" s="75"/>
      <c r="E493" s="75" t="s">
        <v>126</v>
      </c>
      <c r="F493" s="76">
        <v>180</v>
      </c>
      <c r="G493" s="77"/>
      <c r="H493" s="37">
        <f t="shared" si="28"/>
        <v>0</v>
      </c>
      <c r="I493" s="77">
        <f t="shared" si="25"/>
        <v>0</v>
      </c>
      <c r="J493" s="37">
        <f t="shared" si="26"/>
        <v>0</v>
      </c>
      <c r="K493" s="37">
        <f t="shared" si="27"/>
        <v>0</v>
      </c>
    </row>
    <row r="494" spans="1:11" ht="15.75">
      <c r="A494" s="34">
        <v>269</v>
      </c>
      <c r="B494" s="75" t="s">
        <v>515</v>
      </c>
      <c r="C494" s="75"/>
      <c r="D494" s="75"/>
      <c r="E494" s="75" t="s">
        <v>122</v>
      </c>
      <c r="F494" s="76">
        <v>30</v>
      </c>
      <c r="G494" s="77"/>
      <c r="H494" s="37">
        <f t="shared" si="28"/>
        <v>0</v>
      </c>
      <c r="I494" s="77">
        <f t="shared" si="25"/>
        <v>0</v>
      </c>
      <c r="J494" s="37">
        <f t="shared" si="26"/>
        <v>0</v>
      </c>
      <c r="K494" s="37">
        <f t="shared" si="27"/>
        <v>0</v>
      </c>
    </row>
    <row r="495" spans="1:11" ht="15.75">
      <c r="A495" s="34">
        <v>270</v>
      </c>
      <c r="B495" s="75" t="s">
        <v>516</v>
      </c>
      <c r="C495" s="75"/>
      <c r="D495" s="75"/>
      <c r="E495" s="75" t="s">
        <v>112</v>
      </c>
      <c r="F495" s="76">
        <v>6</v>
      </c>
      <c r="G495" s="77"/>
      <c r="H495" s="37">
        <f t="shared" si="28"/>
        <v>0</v>
      </c>
      <c r="I495" s="77">
        <f t="shared" si="25"/>
        <v>0</v>
      </c>
      <c r="J495" s="37">
        <f t="shared" si="26"/>
        <v>0</v>
      </c>
      <c r="K495" s="37">
        <f t="shared" si="27"/>
        <v>0</v>
      </c>
    </row>
    <row r="496" spans="1:11" ht="31.5">
      <c r="A496" s="34">
        <v>271</v>
      </c>
      <c r="B496" s="75" t="s">
        <v>517</v>
      </c>
      <c r="C496" s="75"/>
      <c r="D496" s="75"/>
      <c r="E496" s="75" t="s">
        <v>120</v>
      </c>
      <c r="F496" s="76">
        <v>20</v>
      </c>
      <c r="G496" s="77"/>
      <c r="H496" s="37">
        <f t="shared" si="28"/>
        <v>0</v>
      </c>
      <c r="I496" s="77">
        <f t="shared" si="25"/>
        <v>0</v>
      </c>
      <c r="J496" s="37">
        <f t="shared" si="26"/>
        <v>0</v>
      </c>
      <c r="K496" s="37">
        <f t="shared" si="27"/>
        <v>0</v>
      </c>
    </row>
    <row r="497" spans="1:11" ht="15.75">
      <c r="A497" s="34">
        <v>272</v>
      </c>
      <c r="B497" s="75" t="s">
        <v>518</v>
      </c>
      <c r="C497" s="75"/>
      <c r="D497" s="75"/>
      <c r="E497" s="75" t="s">
        <v>126</v>
      </c>
      <c r="F497" s="76">
        <v>20</v>
      </c>
      <c r="G497" s="77"/>
      <c r="H497" s="37">
        <f t="shared" si="28"/>
        <v>0</v>
      </c>
      <c r="I497" s="77">
        <f t="shared" si="25"/>
        <v>0</v>
      </c>
      <c r="J497" s="37">
        <f t="shared" si="26"/>
        <v>0</v>
      </c>
      <c r="K497" s="37">
        <f t="shared" si="27"/>
        <v>0</v>
      </c>
    </row>
    <row r="498" spans="1:11" ht="15.75">
      <c r="A498" s="34">
        <v>273</v>
      </c>
      <c r="B498" s="75" t="s">
        <v>519</v>
      </c>
      <c r="C498" s="75"/>
      <c r="D498" s="75"/>
      <c r="E498" s="75" t="s">
        <v>126</v>
      </c>
      <c r="F498" s="76">
        <v>2000</v>
      </c>
      <c r="G498" s="77"/>
      <c r="H498" s="37">
        <f t="shared" si="28"/>
        <v>0</v>
      </c>
      <c r="I498" s="77">
        <f t="shared" si="25"/>
        <v>0</v>
      </c>
      <c r="J498" s="37">
        <f t="shared" si="26"/>
        <v>0</v>
      </c>
      <c r="K498" s="37">
        <f t="shared" si="27"/>
        <v>0</v>
      </c>
    </row>
    <row r="499" spans="1:11" ht="31.5">
      <c r="A499" s="34">
        <v>274</v>
      </c>
      <c r="B499" s="75" t="s">
        <v>520</v>
      </c>
      <c r="C499" s="75"/>
      <c r="D499" s="75"/>
      <c r="E499" s="75" t="s">
        <v>521</v>
      </c>
      <c r="F499" s="76">
        <v>10</v>
      </c>
      <c r="G499" s="77"/>
      <c r="H499" s="37">
        <f t="shared" si="28"/>
        <v>0</v>
      </c>
      <c r="I499" s="77">
        <f t="shared" si="25"/>
        <v>0</v>
      </c>
      <c r="J499" s="37">
        <f t="shared" si="26"/>
        <v>0</v>
      </c>
      <c r="K499" s="37">
        <f t="shared" si="27"/>
        <v>0</v>
      </c>
    </row>
    <row r="500" spans="1:11" ht="31.5">
      <c r="A500" s="34">
        <v>275</v>
      </c>
      <c r="B500" s="75" t="s">
        <v>522</v>
      </c>
      <c r="C500" s="75"/>
      <c r="D500" s="75"/>
      <c r="E500" s="75" t="s">
        <v>132</v>
      </c>
      <c r="F500" s="76">
        <v>6</v>
      </c>
      <c r="G500" s="77"/>
      <c r="H500" s="37">
        <f t="shared" si="28"/>
        <v>0</v>
      </c>
      <c r="I500" s="77">
        <f t="shared" si="25"/>
        <v>0</v>
      </c>
      <c r="J500" s="37">
        <f t="shared" si="26"/>
        <v>0</v>
      </c>
      <c r="K500" s="37">
        <f t="shared" si="27"/>
        <v>0</v>
      </c>
    </row>
    <row r="501" spans="1:11" ht="15.75">
      <c r="A501" s="34">
        <v>276</v>
      </c>
      <c r="B501" s="75" t="s">
        <v>523</v>
      </c>
      <c r="C501" s="75"/>
      <c r="D501" s="75"/>
      <c r="E501" s="75" t="s">
        <v>122</v>
      </c>
      <c r="F501" s="76">
        <v>800</v>
      </c>
      <c r="G501" s="77"/>
      <c r="H501" s="37">
        <f t="shared" si="28"/>
        <v>0</v>
      </c>
      <c r="I501" s="77">
        <f t="shared" si="25"/>
        <v>0</v>
      </c>
      <c r="J501" s="37">
        <f t="shared" si="26"/>
        <v>0</v>
      </c>
      <c r="K501" s="37">
        <f t="shared" si="27"/>
        <v>0</v>
      </c>
    </row>
    <row r="502" spans="1:11" ht="15.75">
      <c r="A502" s="34">
        <v>277</v>
      </c>
      <c r="B502" s="75" t="s">
        <v>524</v>
      </c>
      <c r="C502" s="75"/>
      <c r="D502" s="75"/>
      <c r="E502" s="75" t="s">
        <v>122</v>
      </c>
      <c r="F502" s="76">
        <v>70</v>
      </c>
      <c r="G502" s="77"/>
      <c r="H502" s="37">
        <f t="shared" si="28"/>
        <v>0</v>
      </c>
      <c r="I502" s="77">
        <f t="shared" si="25"/>
        <v>0</v>
      </c>
      <c r="J502" s="37">
        <f t="shared" si="26"/>
        <v>0</v>
      </c>
      <c r="K502" s="37">
        <f t="shared" si="27"/>
        <v>0</v>
      </c>
    </row>
    <row r="503" spans="1:11" ht="15.75">
      <c r="A503" s="34">
        <v>278</v>
      </c>
      <c r="B503" s="95" t="s">
        <v>754</v>
      </c>
      <c r="C503" s="96"/>
      <c r="D503" s="96"/>
      <c r="E503" s="96" t="s">
        <v>797</v>
      </c>
      <c r="F503" s="97">
        <v>20</v>
      </c>
      <c r="G503" s="98">
        <v>4.73</v>
      </c>
      <c r="H503" s="37">
        <f t="shared" si="28"/>
        <v>94.60000000000001</v>
      </c>
      <c r="I503" s="77">
        <f t="shared" si="25"/>
        <v>0.37840000000000007</v>
      </c>
      <c r="J503" s="37">
        <f t="shared" si="26"/>
        <v>5.1084000000000005</v>
      </c>
      <c r="K503" s="37">
        <f t="shared" si="27"/>
        <v>102.168</v>
      </c>
    </row>
    <row r="504" spans="1:11" ht="31.5">
      <c r="A504" s="34">
        <v>279</v>
      </c>
      <c r="B504" s="75" t="s">
        <v>525</v>
      </c>
      <c r="C504" s="75"/>
      <c r="D504" s="75"/>
      <c r="E504" s="75" t="s">
        <v>526</v>
      </c>
      <c r="F504" s="76">
        <v>6</v>
      </c>
      <c r="G504" s="77"/>
      <c r="H504" s="37">
        <f t="shared" si="28"/>
        <v>0</v>
      </c>
      <c r="I504" s="77">
        <f t="shared" si="25"/>
        <v>0</v>
      </c>
      <c r="J504" s="37">
        <f t="shared" si="26"/>
        <v>0</v>
      </c>
      <c r="K504" s="37">
        <f t="shared" si="27"/>
        <v>0</v>
      </c>
    </row>
    <row r="505" spans="1:11" ht="31.5">
      <c r="A505" s="34">
        <v>280</v>
      </c>
      <c r="B505" s="75" t="s">
        <v>527</v>
      </c>
      <c r="C505" s="75"/>
      <c r="D505" s="75"/>
      <c r="E505" s="75" t="s">
        <v>964</v>
      </c>
      <c r="F505" s="76">
        <v>5</v>
      </c>
      <c r="G505" s="77"/>
      <c r="H505" s="37">
        <f t="shared" si="28"/>
        <v>0</v>
      </c>
      <c r="I505" s="77">
        <f t="shared" si="25"/>
        <v>0</v>
      </c>
      <c r="J505" s="37">
        <f t="shared" si="26"/>
        <v>0</v>
      </c>
      <c r="K505" s="37">
        <f t="shared" si="27"/>
        <v>0</v>
      </c>
    </row>
    <row r="506" spans="1:11" ht="15.75">
      <c r="A506" s="34">
        <v>281</v>
      </c>
      <c r="B506" s="75" t="s">
        <v>528</v>
      </c>
      <c r="C506" s="75"/>
      <c r="D506" s="75"/>
      <c r="E506" s="75" t="s">
        <v>122</v>
      </c>
      <c r="F506" s="76">
        <v>100</v>
      </c>
      <c r="G506" s="77"/>
      <c r="H506" s="37">
        <f t="shared" si="28"/>
        <v>0</v>
      </c>
      <c r="I506" s="77">
        <f t="shared" si="25"/>
        <v>0</v>
      </c>
      <c r="J506" s="37">
        <f t="shared" si="26"/>
        <v>0</v>
      </c>
      <c r="K506" s="37">
        <f t="shared" si="27"/>
        <v>0</v>
      </c>
    </row>
    <row r="507" spans="1:11" ht="15.75">
      <c r="A507" s="34">
        <v>282</v>
      </c>
      <c r="B507" s="75" t="s">
        <v>738</v>
      </c>
      <c r="C507" s="75"/>
      <c r="D507" s="75"/>
      <c r="E507" s="75" t="s">
        <v>120</v>
      </c>
      <c r="F507" s="76">
        <v>4</v>
      </c>
      <c r="G507" s="77"/>
      <c r="H507" s="37">
        <f t="shared" si="28"/>
        <v>0</v>
      </c>
      <c r="I507" s="77">
        <f t="shared" si="25"/>
        <v>0</v>
      </c>
      <c r="J507" s="37">
        <f t="shared" si="26"/>
        <v>0</v>
      </c>
      <c r="K507" s="37">
        <f t="shared" si="27"/>
        <v>0</v>
      </c>
    </row>
    <row r="508" spans="1:11" ht="15.75">
      <c r="A508" s="34">
        <v>283</v>
      </c>
      <c r="B508" s="75" t="s">
        <v>529</v>
      </c>
      <c r="C508" s="75"/>
      <c r="D508" s="75"/>
      <c r="E508" s="75" t="s">
        <v>120</v>
      </c>
      <c r="F508" s="76">
        <v>10</v>
      </c>
      <c r="G508" s="77"/>
      <c r="H508" s="37">
        <f t="shared" si="28"/>
        <v>0</v>
      </c>
      <c r="I508" s="77">
        <f t="shared" si="25"/>
        <v>0</v>
      </c>
      <c r="J508" s="37">
        <f t="shared" si="26"/>
        <v>0</v>
      </c>
      <c r="K508" s="37">
        <f t="shared" si="27"/>
        <v>0</v>
      </c>
    </row>
    <row r="509" spans="1:11" ht="15.75">
      <c r="A509" s="34">
        <v>284</v>
      </c>
      <c r="B509" s="75" t="s">
        <v>530</v>
      </c>
      <c r="C509" s="75"/>
      <c r="D509" s="75"/>
      <c r="E509" s="75" t="s">
        <v>120</v>
      </c>
      <c r="F509" s="76">
        <v>4</v>
      </c>
      <c r="G509" s="77"/>
      <c r="H509" s="37">
        <f t="shared" si="28"/>
        <v>0</v>
      </c>
      <c r="I509" s="77">
        <f t="shared" si="25"/>
        <v>0</v>
      </c>
      <c r="J509" s="37">
        <f t="shared" si="26"/>
        <v>0</v>
      </c>
      <c r="K509" s="37">
        <f t="shared" si="27"/>
        <v>0</v>
      </c>
    </row>
    <row r="510" spans="1:11" ht="15.75">
      <c r="A510" s="34">
        <v>285</v>
      </c>
      <c r="B510" s="75" t="s">
        <v>531</v>
      </c>
      <c r="C510" s="75"/>
      <c r="D510" s="75"/>
      <c r="E510" s="75" t="s">
        <v>532</v>
      </c>
      <c r="F510" s="76">
        <v>400</v>
      </c>
      <c r="G510" s="77"/>
      <c r="H510" s="37">
        <f t="shared" si="28"/>
        <v>0</v>
      </c>
      <c r="I510" s="77">
        <f t="shared" si="25"/>
        <v>0</v>
      </c>
      <c r="J510" s="37">
        <f t="shared" si="26"/>
        <v>0</v>
      </c>
      <c r="K510" s="37">
        <f t="shared" si="27"/>
        <v>0</v>
      </c>
    </row>
    <row r="511" spans="1:11" ht="31.5">
      <c r="A511" s="34">
        <v>286</v>
      </c>
      <c r="B511" s="75" t="s">
        <v>739</v>
      </c>
      <c r="C511" s="75"/>
      <c r="D511" s="75"/>
      <c r="E511" s="75" t="s">
        <v>120</v>
      </c>
      <c r="F511" s="76">
        <v>5</v>
      </c>
      <c r="G511" s="77"/>
      <c r="H511" s="37">
        <f t="shared" si="28"/>
        <v>0</v>
      </c>
      <c r="I511" s="77">
        <f t="shared" si="25"/>
        <v>0</v>
      </c>
      <c r="J511" s="37">
        <f t="shared" si="26"/>
        <v>0</v>
      </c>
      <c r="K511" s="37">
        <f t="shared" si="27"/>
        <v>0</v>
      </c>
    </row>
    <row r="512" spans="1:11" ht="31.5">
      <c r="A512" s="34">
        <v>287</v>
      </c>
      <c r="B512" s="75" t="s">
        <v>533</v>
      </c>
      <c r="C512" s="75"/>
      <c r="D512" s="75"/>
      <c r="E512" s="75" t="s">
        <v>306</v>
      </c>
      <c r="F512" s="76">
        <v>10</v>
      </c>
      <c r="G512" s="77"/>
      <c r="H512" s="37">
        <f t="shared" si="28"/>
        <v>0</v>
      </c>
      <c r="I512" s="77">
        <f t="shared" si="25"/>
        <v>0</v>
      </c>
      <c r="J512" s="37">
        <f t="shared" si="26"/>
        <v>0</v>
      </c>
      <c r="K512" s="37">
        <f t="shared" si="27"/>
        <v>0</v>
      </c>
    </row>
    <row r="513" spans="1:11" ht="31.5">
      <c r="A513" s="34">
        <v>288</v>
      </c>
      <c r="B513" s="75" t="s">
        <v>534</v>
      </c>
      <c r="C513" s="75"/>
      <c r="D513" s="75"/>
      <c r="E513" s="75" t="s">
        <v>535</v>
      </c>
      <c r="F513" s="76">
        <v>5</v>
      </c>
      <c r="G513" s="77"/>
      <c r="H513" s="37">
        <f t="shared" si="28"/>
        <v>0</v>
      </c>
      <c r="I513" s="77">
        <f t="shared" si="25"/>
        <v>0</v>
      </c>
      <c r="J513" s="37">
        <f t="shared" si="26"/>
        <v>0</v>
      </c>
      <c r="K513" s="37">
        <f t="shared" si="27"/>
        <v>0</v>
      </c>
    </row>
    <row r="514" spans="1:11" ht="31.5">
      <c r="A514" s="34">
        <v>289</v>
      </c>
      <c r="B514" s="75" t="s">
        <v>804</v>
      </c>
      <c r="C514" s="75"/>
      <c r="D514" s="75"/>
      <c r="E514" s="75" t="s">
        <v>805</v>
      </c>
      <c r="F514" s="76">
        <v>80</v>
      </c>
      <c r="G514" s="77"/>
      <c r="H514" s="37">
        <f t="shared" si="28"/>
        <v>0</v>
      </c>
      <c r="I514" s="77">
        <f t="shared" si="25"/>
        <v>0</v>
      </c>
      <c r="J514" s="37">
        <f t="shared" si="26"/>
        <v>0</v>
      </c>
      <c r="K514" s="37">
        <f t="shared" si="27"/>
        <v>0</v>
      </c>
    </row>
    <row r="515" spans="1:11" ht="31.5">
      <c r="A515" s="34">
        <v>290</v>
      </c>
      <c r="B515" s="75" t="s">
        <v>536</v>
      </c>
      <c r="C515" s="75"/>
      <c r="D515" s="75"/>
      <c r="E515" s="75" t="s">
        <v>306</v>
      </c>
      <c r="F515" s="76">
        <v>5</v>
      </c>
      <c r="G515" s="77"/>
      <c r="H515" s="37">
        <f t="shared" si="28"/>
        <v>0</v>
      </c>
      <c r="I515" s="77">
        <f t="shared" si="25"/>
        <v>0</v>
      </c>
      <c r="J515" s="37">
        <f t="shared" si="26"/>
        <v>0</v>
      </c>
      <c r="K515" s="37">
        <f t="shared" si="27"/>
        <v>0</v>
      </c>
    </row>
    <row r="516" spans="1:11" ht="15.75">
      <c r="A516" s="34">
        <v>291</v>
      </c>
      <c r="B516" s="75" t="s">
        <v>537</v>
      </c>
      <c r="C516" s="75"/>
      <c r="D516" s="75"/>
      <c r="E516" s="75" t="s">
        <v>122</v>
      </c>
      <c r="F516" s="76">
        <v>5</v>
      </c>
      <c r="G516" s="77"/>
      <c r="H516" s="37">
        <f t="shared" si="28"/>
        <v>0</v>
      </c>
      <c r="I516" s="77">
        <f t="shared" si="25"/>
        <v>0</v>
      </c>
      <c r="J516" s="37">
        <f t="shared" si="26"/>
        <v>0</v>
      </c>
      <c r="K516" s="37">
        <f t="shared" si="27"/>
        <v>0</v>
      </c>
    </row>
    <row r="517" spans="1:11" ht="31.5">
      <c r="A517" s="34">
        <v>292</v>
      </c>
      <c r="B517" s="75" t="s">
        <v>542</v>
      </c>
      <c r="C517" s="75"/>
      <c r="D517" s="75"/>
      <c r="E517" s="75" t="s">
        <v>535</v>
      </c>
      <c r="F517" s="76">
        <v>70</v>
      </c>
      <c r="G517" s="77"/>
      <c r="H517" s="37">
        <f t="shared" si="28"/>
        <v>0</v>
      </c>
      <c r="I517" s="77">
        <f t="shared" si="25"/>
        <v>0</v>
      </c>
      <c r="J517" s="37">
        <f t="shared" si="26"/>
        <v>0</v>
      </c>
      <c r="K517" s="37">
        <f t="shared" si="27"/>
        <v>0</v>
      </c>
    </row>
    <row r="518" spans="1:11" ht="31.5">
      <c r="A518" s="34">
        <v>293</v>
      </c>
      <c r="B518" s="75" t="s">
        <v>543</v>
      </c>
      <c r="C518" s="75"/>
      <c r="D518" s="75"/>
      <c r="E518" s="75" t="s">
        <v>544</v>
      </c>
      <c r="F518" s="76">
        <v>25</v>
      </c>
      <c r="G518" s="77"/>
      <c r="H518" s="37">
        <f t="shared" si="28"/>
        <v>0</v>
      </c>
      <c r="I518" s="77">
        <f t="shared" si="25"/>
        <v>0</v>
      </c>
      <c r="J518" s="37">
        <f t="shared" si="26"/>
        <v>0</v>
      </c>
      <c r="K518" s="37">
        <f t="shared" si="27"/>
        <v>0</v>
      </c>
    </row>
    <row r="519" spans="1:11" ht="31.5">
      <c r="A519" s="34">
        <v>294</v>
      </c>
      <c r="B519" s="75" t="s">
        <v>545</v>
      </c>
      <c r="C519" s="75"/>
      <c r="D519" s="75"/>
      <c r="E519" s="75" t="s">
        <v>544</v>
      </c>
      <c r="F519" s="76">
        <v>15</v>
      </c>
      <c r="G519" s="77"/>
      <c r="H519" s="37">
        <f t="shared" si="28"/>
        <v>0</v>
      </c>
      <c r="I519" s="77">
        <f t="shared" si="25"/>
        <v>0</v>
      </c>
      <c r="J519" s="37">
        <f t="shared" si="26"/>
        <v>0</v>
      </c>
      <c r="K519" s="37">
        <f t="shared" si="27"/>
        <v>0</v>
      </c>
    </row>
    <row r="520" spans="1:11" ht="31.5">
      <c r="A520" s="34">
        <v>295</v>
      </c>
      <c r="B520" s="75" t="s">
        <v>546</v>
      </c>
      <c r="C520" s="75"/>
      <c r="D520" s="75"/>
      <c r="E520" s="75" t="s">
        <v>501</v>
      </c>
      <c r="F520" s="76">
        <v>10</v>
      </c>
      <c r="G520" s="77"/>
      <c r="H520" s="37">
        <f t="shared" si="28"/>
        <v>0</v>
      </c>
      <c r="I520" s="77">
        <f t="shared" si="25"/>
        <v>0</v>
      </c>
      <c r="J520" s="37">
        <f t="shared" si="26"/>
        <v>0</v>
      </c>
      <c r="K520" s="37">
        <f t="shared" si="27"/>
        <v>0</v>
      </c>
    </row>
    <row r="521" spans="1:11" ht="31.5">
      <c r="A521" s="34">
        <v>296</v>
      </c>
      <c r="B521" s="75" t="s">
        <v>547</v>
      </c>
      <c r="C521" s="75"/>
      <c r="D521" s="75"/>
      <c r="E521" s="75" t="s">
        <v>382</v>
      </c>
      <c r="F521" s="76">
        <v>20</v>
      </c>
      <c r="G521" s="77"/>
      <c r="H521" s="37">
        <f t="shared" si="28"/>
        <v>0</v>
      </c>
      <c r="I521" s="77">
        <f t="shared" si="25"/>
        <v>0</v>
      </c>
      <c r="J521" s="37">
        <f t="shared" si="26"/>
        <v>0</v>
      </c>
      <c r="K521" s="37">
        <f t="shared" si="27"/>
        <v>0</v>
      </c>
    </row>
    <row r="522" spans="1:11" ht="31.5">
      <c r="A522" s="34">
        <v>297</v>
      </c>
      <c r="B522" s="75" t="s">
        <v>548</v>
      </c>
      <c r="C522" s="75"/>
      <c r="D522" s="75"/>
      <c r="E522" s="75" t="s">
        <v>549</v>
      </c>
      <c r="F522" s="76">
        <v>5</v>
      </c>
      <c r="G522" s="77"/>
      <c r="H522" s="37">
        <f t="shared" si="28"/>
        <v>0</v>
      </c>
      <c r="I522" s="77">
        <f t="shared" si="25"/>
        <v>0</v>
      </c>
      <c r="J522" s="37">
        <f t="shared" si="26"/>
        <v>0</v>
      </c>
      <c r="K522" s="37">
        <f t="shared" si="27"/>
        <v>0</v>
      </c>
    </row>
    <row r="523" spans="1:11" ht="15.75">
      <c r="A523" s="34">
        <v>298</v>
      </c>
      <c r="B523" s="75" t="s">
        <v>550</v>
      </c>
      <c r="C523" s="75"/>
      <c r="D523" s="75"/>
      <c r="E523" s="75" t="s">
        <v>120</v>
      </c>
      <c r="F523" s="76">
        <v>4</v>
      </c>
      <c r="G523" s="77"/>
      <c r="H523" s="37">
        <f t="shared" si="28"/>
        <v>0</v>
      </c>
      <c r="I523" s="77">
        <f t="shared" si="25"/>
        <v>0</v>
      </c>
      <c r="J523" s="37">
        <f t="shared" si="26"/>
        <v>0</v>
      </c>
      <c r="K523" s="37">
        <f t="shared" si="27"/>
        <v>0</v>
      </c>
    </row>
    <row r="524" spans="1:11" ht="15.75">
      <c r="A524" s="34">
        <v>299</v>
      </c>
      <c r="B524" s="75" t="s">
        <v>551</v>
      </c>
      <c r="C524" s="75"/>
      <c r="D524" s="75"/>
      <c r="E524" s="75" t="s">
        <v>552</v>
      </c>
      <c r="F524" s="76">
        <v>250</v>
      </c>
      <c r="G524" s="77"/>
      <c r="H524" s="37">
        <f t="shared" si="28"/>
        <v>0</v>
      </c>
      <c r="I524" s="77">
        <f t="shared" si="25"/>
        <v>0</v>
      </c>
      <c r="J524" s="37">
        <f t="shared" si="26"/>
        <v>0</v>
      </c>
      <c r="K524" s="37">
        <f t="shared" si="27"/>
        <v>0</v>
      </c>
    </row>
    <row r="525" spans="1:11" ht="31.5">
      <c r="A525" s="34">
        <v>300</v>
      </c>
      <c r="B525" s="78" t="s">
        <v>551</v>
      </c>
      <c r="C525" s="78"/>
      <c r="D525" s="78"/>
      <c r="E525" s="78" t="s">
        <v>553</v>
      </c>
      <c r="F525" s="79">
        <v>20</v>
      </c>
      <c r="G525" s="80"/>
      <c r="H525" s="37">
        <f t="shared" si="28"/>
        <v>0</v>
      </c>
      <c r="I525" s="77">
        <f t="shared" si="25"/>
        <v>0</v>
      </c>
      <c r="J525" s="37">
        <f t="shared" si="26"/>
        <v>0</v>
      </c>
      <c r="K525" s="37">
        <f t="shared" si="27"/>
        <v>0</v>
      </c>
    </row>
    <row r="526" spans="1:11" ht="47.25">
      <c r="A526" s="34">
        <v>301</v>
      </c>
      <c r="B526" s="75" t="s">
        <v>554</v>
      </c>
      <c r="C526" s="75"/>
      <c r="D526" s="75"/>
      <c r="E526" s="75" t="s">
        <v>555</v>
      </c>
      <c r="F526" s="76">
        <v>200</v>
      </c>
      <c r="G526" s="77"/>
      <c r="H526" s="37">
        <f t="shared" si="28"/>
        <v>0</v>
      </c>
      <c r="I526" s="77">
        <f t="shared" si="25"/>
        <v>0</v>
      </c>
      <c r="J526" s="37">
        <f t="shared" si="26"/>
        <v>0</v>
      </c>
      <c r="K526" s="37">
        <f t="shared" si="27"/>
        <v>0</v>
      </c>
    </row>
    <row r="527" spans="1:11" ht="47.25">
      <c r="A527" s="34">
        <v>302</v>
      </c>
      <c r="B527" s="99" t="s">
        <v>646</v>
      </c>
      <c r="C527" s="84"/>
      <c r="D527" s="84"/>
      <c r="E527" s="84" t="s">
        <v>848</v>
      </c>
      <c r="F527" s="85">
        <v>5</v>
      </c>
      <c r="G527" s="77"/>
      <c r="H527" s="37">
        <f t="shared" si="28"/>
        <v>0</v>
      </c>
      <c r="I527" s="77">
        <f t="shared" si="25"/>
        <v>0</v>
      </c>
      <c r="J527" s="37">
        <f t="shared" si="26"/>
        <v>0</v>
      </c>
      <c r="K527" s="37">
        <f t="shared" si="27"/>
        <v>0</v>
      </c>
    </row>
    <row r="528" spans="1:11" ht="15.75">
      <c r="A528" s="34">
        <v>303</v>
      </c>
      <c r="B528" s="75" t="s">
        <v>647</v>
      </c>
      <c r="C528" s="75"/>
      <c r="D528" s="75"/>
      <c r="E528" s="75" t="s">
        <v>19</v>
      </c>
      <c r="F528" s="76">
        <v>20</v>
      </c>
      <c r="G528" s="77"/>
      <c r="H528" s="37">
        <f t="shared" si="28"/>
        <v>0</v>
      </c>
      <c r="I528" s="77">
        <f t="shared" si="25"/>
        <v>0</v>
      </c>
      <c r="J528" s="37">
        <f t="shared" si="26"/>
        <v>0</v>
      </c>
      <c r="K528" s="37">
        <f t="shared" si="27"/>
        <v>0</v>
      </c>
    </row>
    <row r="529" spans="1:11" ht="15.75">
      <c r="A529" s="34">
        <v>304</v>
      </c>
      <c r="B529" s="75" t="s">
        <v>648</v>
      </c>
      <c r="C529" s="75"/>
      <c r="D529" s="75"/>
      <c r="E529" s="75" t="s">
        <v>19</v>
      </c>
      <c r="F529" s="76">
        <v>15</v>
      </c>
      <c r="G529" s="77"/>
      <c r="H529" s="37">
        <f t="shared" si="28"/>
        <v>0</v>
      </c>
      <c r="I529" s="77">
        <f t="shared" si="25"/>
        <v>0</v>
      </c>
      <c r="J529" s="37">
        <f t="shared" si="26"/>
        <v>0</v>
      </c>
      <c r="K529" s="37">
        <f t="shared" si="27"/>
        <v>0</v>
      </c>
    </row>
    <row r="530" spans="1:11" ht="39">
      <c r="A530" s="34">
        <v>305</v>
      </c>
      <c r="B530" s="84" t="s">
        <v>556</v>
      </c>
      <c r="C530" s="84"/>
      <c r="D530" s="84"/>
      <c r="E530" s="168" t="s">
        <v>968</v>
      </c>
      <c r="F530" s="85">
        <v>80</v>
      </c>
      <c r="G530" s="77"/>
      <c r="H530" s="37">
        <f t="shared" si="28"/>
        <v>0</v>
      </c>
      <c r="I530" s="77">
        <f t="shared" si="25"/>
        <v>0</v>
      </c>
      <c r="J530" s="37">
        <f t="shared" si="26"/>
        <v>0</v>
      </c>
      <c r="K530" s="37">
        <f t="shared" si="27"/>
        <v>0</v>
      </c>
    </row>
    <row r="531" spans="1:11" ht="31.5">
      <c r="A531" s="34">
        <v>306</v>
      </c>
      <c r="B531" s="75" t="s">
        <v>557</v>
      </c>
      <c r="C531" s="75"/>
      <c r="D531" s="75"/>
      <c r="E531" s="75" t="s">
        <v>558</v>
      </c>
      <c r="F531" s="76">
        <v>5</v>
      </c>
      <c r="G531" s="77"/>
      <c r="H531" s="37">
        <f t="shared" si="28"/>
        <v>0</v>
      </c>
      <c r="I531" s="77">
        <f t="shared" si="25"/>
        <v>0</v>
      </c>
      <c r="J531" s="37">
        <f t="shared" si="26"/>
        <v>0</v>
      </c>
      <c r="K531" s="37">
        <f t="shared" si="27"/>
        <v>0</v>
      </c>
    </row>
    <row r="532" spans="1:11" ht="31.5">
      <c r="A532" s="34">
        <v>307</v>
      </c>
      <c r="B532" s="75" t="s">
        <v>559</v>
      </c>
      <c r="C532" s="75"/>
      <c r="D532" s="75"/>
      <c r="E532" s="75" t="s">
        <v>122</v>
      </c>
      <c r="F532" s="76">
        <v>10</v>
      </c>
      <c r="G532" s="77"/>
      <c r="H532" s="37">
        <f t="shared" si="28"/>
        <v>0</v>
      </c>
      <c r="I532" s="77">
        <f t="shared" si="25"/>
        <v>0</v>
      </c>
      <c r="J532" s="37">
        <f t="shared" si="26"/>
        <v>0</v>
      </c>
      <c r="K532" s="37">
        <f t="shared" si="27"/>
        <v>0</v>
      </c>
    </row>
    <row r="533" spans="1:11" ht="31.5">
      <c r="A533" s="34">
        <v>308</v>
      </c>
      <c r="B533" s="75" t="s">
        <v>560</v>
      </c>
      <c r="C533" s="75"/>
      <c r="D533" s="75"/>
      <c r="E533" s="75" t="s">
        <v>561</v>
      </c>
      <c r="F533" s="76">
        <v>20</v>
      </c>
      <c r="G533" s="77"/>
      <c r="H533" s="37">
        <f t="shared" si="28"/>
        <v>0</v>
      </c>
      <c r="I533" s="77">
        <f t="shared" si="25"/>
        <v>0</v>
      </c>
      <c r="J533" s="37">
        <f t="shared" si="26"/>
        <v>0</v>
      </c>
      <c r="K533" s="37">
        <f t="shared" si="27"/>
        <v>0</v>
      </c>
    </row>
    <row r="534" spans="1:11" ht="31.5">
      <c r="A534" s="34">
        <v>309</v>
      </c>
      <c r="B534" s="75" t="s">
        <v>649</v>
      </c>
      <c r="C534" s="75"/>
      <c r="D534" s="75"/>
      <c r="E534" s="75" t="s">
        <v>535</v>
      </c>
      <c r="F534" s="76">
        <v>5</v>
      </c>
      <c r="G534" s="77"/>
      <c r="H534" s="37">
        <f t="shared" si="28"/>
        <v>0</v>
      </c>
      <c r="I534" s="77">
        <f t="shared" si="25"/>
        <v>0</v>
      </c>
      <c r="J534" s="37">
        <f t="shared" si="26"/>
        <v>0</v>
      </c>
      <c r="K534" s="37">
        <f t="shared" si="27"/>
        <v>0</v>
      </c>
    </row>
    <row r="535" spans="1:11" ht="31.5">
      <c r="A535" s="34">
        <v>310</v>
      </c>
      <c r="B535" s="75" t="s">
        <v>650</v>
      </c>
      <c r="C535" s="75"/>
      <c r="D535" s="75"/>
      <c r="E535" s="75" t="s">
        <v>651</v>
      </c>
      <c r="F535" s="76">
        <v>5</v>
      </c>
      <c r="G535" s="77"/>
      <c r="H535" s="37">
        <f t="shared" si="28"/>
        <v>0</v>
      </c>
      <c r="I535" s="77">
        <f t="shared" si="25"/>
        <v>0</v>
      </c>
      <c r="J535" s="37">
        <f t="shared" si="26"/>
        <v>0</v>
      </c>
      <c r="K535" s="37">
        <f t="shared" si="27"/>
        <v>0</v>
      </c>
    </row>
    <row r="536" spans="1:11" ht="31.5">
      <c r="A536" s="34">
        <v>311</v>
      </c>
      <c r="B536" s="75" t="s">
        <v>652</v>
      </c>
      <c r="C536" s="75"/>
      <c r="D536" s="75"/>
      <c r="E536" s="75" t="s">
        <v>651</v>
      </c>
      <c r="F536" s="76">
        <v>10</v>
      </c>
      <c r="G536" s="77"/>
      <c r="H536" s="37">
        <f t="shared" si="28"/>
        <v>0</v>
      </c>
      <c r="I536" s="77">
        <f t="shared" si="25"/>
        <v>0</v>
      </c>
      <c r="J536" s="37">
        <f t="shared" si="26"/>
        <v>0</v>
      </c>
      <c r="K536" s="37">
        <f t="shared" si="27"/>
        <v>0</v>
      </c>
    </row>
    <row r="537" spans="1:11" ht="64.5">
      <c r="A537" s="34">
        <v>312</v>
      </c>
      <c r="B537" s="161" t="s">
        <v>562</v>
      </c>
      <c r="C537" s="75"/>
      <c r="D537" s="75"/>
      <c r="E537" s="75" t="s">
        <v>563</v>
      </c>
      <c r="F537" s="76">
        <v>500</v>
      </c>
      <c r="G537" s="77"/>
      <c r="H537" s="37">
        <f t="shared" si="28"/>
        <v>0</v>
      </c>
      <c r="I537" s="77">
        <f t="shared" si="25"/>
        <v>0</v>
      </c>
      <c r="J537" s="37">
        <f t="shared" si="26"/>
        <v>0</v>
      </c>
      <c r="K537" s="37">
        <f t="shared" si="27"/>
        <v>0</v>
      </c>
    </row>
    <row r="538" spans="1:11" ht="39">
      <c r="A538" s="34">
        <v>313</v>
      </c>
      <c r="B538" s="75" t="s">
        <v>564</v>
      </c>
      <c r="C538" s="75"/>
      <c r="D538" s="75"/>
      <c r="E538" s="161" t="s">
        <v>565</v>
      </c>
      <c r="F538" s="76">
        <v>100</v>
      </c>
      <c r="G538" s="77"/>
      <c r="H538" s="37">
        <f t="shared" si="28"/>
        <v>0</v>
      </c>
      <c r="I538" s="77">
        <f t="shared" si="25"/>
        <v>0</v>
      </c>
      <c r="J538" s="37">
        <f t="shared" si="26"/>
        <v>0</v>
      </c>
      <c r="K538" s="37">
        <f t="shared" si="27"/>
        <v>0</v>
      </c>
    </row>
    <row r="539" spans="1:11" ht="39">
      <c r="A539" s="34">
        <v>314</v>
      </c>
      <c r="B539" s="75" t="s">
        <v>566</v>
      </c>
      <c r="C539" s="75"/>
      <c r="D539" s="75"/>
      <c r="E539" s="161" t="s">
        <v>995</v>
      </c>
      <c r="F539" s="76">
        <v>15</v>
      </c>
      <c r="G539" s="77"/>
      <c r="H539" s="37">
        <f t="shared" si="28"/>
        <v>0</v>
      </c>
      <c r="I539" s="77">
        <f t="shared" si="25"/>
        <v>0</v>
      </c>
      <c r="J539" s="37">
        <f t="shared" si="26"/>
        <v>0</v>
      </c>
      <c r="K539" s="37">
        <f t="shared" si="27"/>
        <v>0</v>
      </c>
    </row>
    <row r="540" spans="1:11" ht="15.75">
      <c r="A540" s="34">
        <v>315</v>
      </c>
      <c r="B540" s="75" t="s">
        <v>567</v>
      </c>
      <c r="C540" s="75"/>
      <c r="D540" s="75"/>
      <c r="E540" s="75" t="s">
        <v>143</v>
      </c>
      <c r="F540" s="76">
        <v>5</v>
      </c>
      <c r="G540" s="77"/>
      <c r="H540" s="37">
        <f t="shared" si="28"/>
        <v>0</v>
      </c>
      <c r="I540" s="77">
        <f t="shared" si="25"/>
        <v>0</v>
      </c>
      <c r="J540" s="37">
        <f t="shared" si="26"/>
        <v>0</v>
      </c>
      <c r="K540" s="37">
        <f t="shared" si="27"/>
        <v>0</v>
      </c>
    </row>
    <row r="541" spans="1:11" ht="39">
      <c r="A541" s="34">
        <v>316</v>
      </c>
      <c r="B541" s="75" t="s">
        <v>568</v>
      </c>
      <c r="C541" s="75"/>
      <c r="D541" s="75"/>
      <c r="E541" s="161" t="s">
        <v>996</v>
      </c>
      <c r="F541" s="76">
        <v>20</v>
      </c>
      <c r="G541" s="77"/>
      <c r="H541" s="37">
        <f t="shared" si="28"/>
        <v>0</v>
      </c>
      <c r="I541" s="77">
        <f t="shared" si="25"/>
        <v>0</v>
      </c>
      <c r="J541" s="37">
        <f t="shared" si="26"/>
        <v>0</v>
      </c>
      <c r="K541" s="37">
        <f t="shared" si="27"/>
        <v>0</v>
      </c>
    </row>
    <row r="542" spans="1:11" ht="31.5">
      <c r="A542" s="34">
        <v>317</v>
      </c>
      <c r="B542" s="75" t="s">
        <v>569</v>
      </c>
      <c r="C542" s="75"/>
      <c r="D542" s="75"/>
      <c r="E542" s="75" t="s">
        <v>570</v>
      </c>
      <c r="F542" s="76">
        <v>40</v>
      </c>
      <c r="G542" s="77"/>
      <c r="H542" s="37">
        <f t="shared" si="28"/>
        <v>0</v>
      </c>
      <c r="I542" s="77">
        <f t="shared" si="25"/>
        <v>0</v>
      </c>
      <c r="J542" s="37">
        <f t="shared" si="26"/>
        <v>0</v>
      </c>
      <c r="K542" s="37">
        <f t="shared" si="27"/>
        <v>0</v>
      </c>
    </row>
    <row r="543" spans="1:11" ht="15.75">
      <c r="A543" s="34">
        <v>318</v>
      </c>
      <c r="B543" s="75" t="s">
        <v>571</v>
      </c>
      <c r="C543" s="75"/>
      <c r="D543" s="75"/>
      <c r="E543" s="75" t="s">
        <v>122</v>
      </c>
      <c r="F543" s="76">
        <v>30</v>
      </c>
      <c r="G543" s="77"/>
      <c r="H543" s="37">
        <f t="shared" si="28"/>
        <v>0</v>
      </c>
      <c r="I543" s="77">
        <f t="shared" si="25"/>
        <v>0</v>
      </c>
      <c r="J543" s="37">
        <f t="shared" si="26"/>
        <v>0</v>
      </c>
      <c r="K543" s="37">
        <f t="shared" si="27"/>
        <v>0</v>
      </c>
    </row>
    <row r="544" spans="1:11" ht="15.75">
      <c r="A544" s="34">
        <v>319</v>
      </c>
      <c r="B544" s="75" t="s">
        <v>572</v>
      </c>
      <c r="C544" s="75"/>
      <c r="D544" s="75"/>
      <c r="E544" s="75" t="s">
        <v>122</v>
      </c>
      <c r="F544" s="76">
        <v>300</v>
      </c>
      <c r="G544" s="77"/>
      <c r="H544" s="37">
        <f t="shared" si="28"/>
        <v>0</v>
      </c>
      <c r="I544" s="77">
        <f t="shared" si="25"/>
        <v>0</v>
      </c>
      <c r="J544" s="37">
        <f t="shared" si="26"/>
        <v>0</v>
      </c>
      <c r="K544" s="37">
        <f t="shared" si="27"/>
        <v>0</v>
      </c>
    </row>
    <row r="545" spans="1:11" ht="31.5">
      <c r="A545" s="34">
        <v>320</v>
      </c>
      <c r="B545" s="75" t="s">
        <v>894</v>
      </c>
      <c r="C545" s="75"/>
      <c r="D545" s="75"/>
      <c r="E545" s="75" t="s">
        <v>132</v>
      </c>
      <c r="F545" s="76">
        <v>20</v>
      </c>
      <c r="G545" s="77"/>
      <c r="H545" s="37">
        <f t="shared" si="28"/>
        <v>0</v>
      </c>
      <c r="I545" s="77">
        <f t="shared" si="25"/>
        <v>0</v>
      </c>
      <c r="J545" s="37">
        <f t="shared" si="26"/>
        <v>0</v>
      </c>
      <c r="K545" s="37">
        <f t="shared" si="27"/>
        <v>0</v>
      </c>
    </row>
    <row r="546" spans="1:11" ht="31.5">
      <c r="A546" s="34">
        <v>321</v>
      </c>
      <c r="B546" s="75" t="s">
        <v>573</v>
      </c>
      <c r="C546" s="75"/>
      <c r="D546" s="75"/>
      <c r="E546" s="75" t="s">
        <v>558</v>
      </c>
      <c r="F546" s="76">
        <v>20</v>
      </c>
      <c r="G546" s="77"/>
      <c r="H546" s="37">
        <f t="shared" si="28"/>
        <v>0</v>
      </c>
      <c r="I546" s="77">
        <f t="shared" si="25"/>
        <v>0</v>
      </c>
      <c r="J546" s="37">
        <f t="shared" si="26"/>
        <v>0</v>
      </c>
      <c r="K546" s="37">
        <f t="shared" si="27"/>
        <v>0</v>
      </c>
    </row>
    <row r="547" spans="1:11" ht="15.75">
      <c r="A547" s="34">
        <v>322</v>
      </c>
      <c r="B547" s="75" t="s">
        <v>573</v>
      </c>
      <c r="C547" s="75"/>
      <c r="D547" s="75"/>
      <c r="E547" s="75" t="s">
        <v>122</v>
      </c>
      <c r="F547" s="76">
        <v>15</v>
      </c>
      <c r="G547" s="77"/>
      <c r="H547" s="37">
        <f t="shared" si="28"/>
        <v>0</v>
      </c>
      <c r="I547" s="77">
        <f t="shared" si="25"/>
        <v>0</v>
      </c>
      <c r="J547" s="37">
        <f t="shared" si="26"/>
        <v>0</v>
      </c>
      <c r="K547" s="37">
        <f t="shared" si="27"/>
        <v>0</v>
      </c>
    </row>
    <row r="548" spans="1:11" ht="31.5">
      <c r="A548" s="34">
        <v>323</v>
      </c>
      <c r="B548" s="75" t="s">
        <v>574</v>
      </c>
      <c r="C548" s="75"/>
      <c r="D548" s="75"/>
      <c r="E548" s="75" t="s">
        <v>969</v>
      </c>
      <c r="F548" s="76">
        <v>20</v>
      </c>
      <c r="G548" s="77"/>
      <c r="H548" s="37">
        <f t="shared" si="28"/>
        <v>0</v>
      </c>
      <c r="I548" s="77">
        <f t="shared" si="25"/>
        <v>0</v>
      </c>
      <c r="J548" s="37">
        <f aca="true" t="shared" si="29" ref="J548:J587">G548*1.08</f>
        <v>0</v>
      </c>
      <c r="K548" s="37">
        <f aca="true" t="shared" si="30" ref="K548:K587">F548*J548</f>
        <v>0</v>
      </c>
    </row>
    <row r="549" spans="1:11" ht="31.5">
      <c r="A549" s="34">
        <v>324</v>
      </c>
      <c r="B549" s="78" t="s">
        <v>575</v>
      </c>
      <c r="C549" s="78"/>
      <c r="D549" s="78"/>
      <c r="E549" s="78" t="s">
        <v>576</v>
      </c>
      <c r="F549" s="79">
        <v>90</v>
      </c>
      <c r="G549" s="80"/>
      <c r="H549" s="37">
        <f t="shared" si="28"/>
        <v>0</v>
      </c>
      <c r="I549" s="77">
        <f t="shared" si="25"/>
        <v>0</v>
      </c>
      <c r="J549" s="37">
        <f t="shared" si="29"/>
        <v>0</v>
      </c>
      <c r="K549" s="37">
        <f t="shared" si="30"/>
        <v>0</v>
      </c>
    </row>
    <row r="550" spans="1:11" ht="31.5">
      <c r="A550" s="34">
        <v>325</v>
      </c>
      <c r="B550" s="75" t="s">
        <v>577</v>
      </c>
      <c r="C550" s="75"/>
      <c r="D550" s="75"/>
      <c r="E550" s="75" t="s">
        <v>120</v>
      </c>
      <c r="F550" s="76">
        <v>15</v>
      </c>
      <c r="G550" s="77"/>
      <c r="H550" s="37">
        <f t="shared" si="28"/>
        <v>0</v>
      </c>
      <c r="I550" s="77">
        <f t="shared" si="25"/>
        <v>0</v>
      </c>
      <c r="J550" s="37">
        <f t="shared" si="29"/>
        <v>0</v>
      </c>
      <c r="K550" s="37">
        <f t="shared" si="30"/>
        <v>0</v>
      </c>
    </row>
    <row r="551" spans="1:11" ht="31.5">
      <c r="A551" s="34">
        <v>326</v>
      </c>
      <c r="B551" s="75" t="s">
        <v>578</v>
      </c>
      <c r="C551" s="75"/>
      <c r="D551" s="75"/>
      <c r="E551" s="75" t="s">
        <v>225</v>
      </c>
      <c r="F551" s="76">
        <v>90</v>
      </c>
      <c r="G551" s="77"/>
      <c r="H551" s="37">
        <f aca="true" t="shared" si="31" ref="H551:H587">G551*F551</f>
        <v>0</v>
      </c>
      <c r="I551" s="77">
        <f t="shared" si="25"/>
        <v>0</v>
      </c>
      <c r="J551" s="37">
        <f t="shared" si="29"/>
        <v>0</v>
      </c>
      <c r="K551" s="37">
        <f t="shared" si="30"/>
        <v>0</v>
      </c>
    </row>
    <row r="552" spans="1:11" ht="15.75">
      <c r="A552" s="34">
        <v>327</v>
      </c>
      <c r="B552" s="75" t="s">
        <v>579</v>
      </c>
      <c r="C552" s="75"/>
      <c r="D552" s="75"/>
      <c r="E552" s="75" t="s">
        <v>580</v>
      </c>
      <c r="F552" s="76">
        <v>5</v>
      </c>
      <c r="G552" s="77"/>
      <c r="H552" s="37">
        <f t="shared" si="31"/>
        <v>0</v>
      </c>
      <c r="I552" s="77">
        <f t="shared" si="25"/>
        <v>0</v>
      </c>
      <c r="J552" s="37">
        <f t="shared" si="29"/>
        <v>0</v>
      </c>
      <c r="K552" s="37">
        <f t="shared" si="30"/>
        <v>0</v>
      </c>
    </row>
    <row r="553" spans="1:11" ht="15.75">
      <c r="A553" s="34">
        <v>328</v>
      </c>
      <c r="B553" s="75" t="s">
        <v>581</v>
      </c>
      <c r="C553" s="75"/>
      <c r="D553" s="75"/>
      <c r="E553" s="75" t="s">
        <v>120</v>
      </c>
      <c r="F553" s="76">
        <v>50</v>
      </c>
      <c r="G553" s="77"/>
      <c r="H553" s="37">
        <f t="shared" si="31"/>
        <v>0</v>
      </c>
      <c r="I553" s="77">
        <f t="shared" si="25"/>
        <v>0</v>
      </c>
      <c r="J553" s="37">
        <f t="shared" si="29"/>
        <v>0</v>
      </c>
      <c r="K553" s="37">
        <f t="shared" si="30"/>
        <v>0</v>
      </c>
    </row>
    <row r="554" spans="1:11" ht="63">
      <c r="A554" s="34">
        <v>329</v>
      </c>
      <c r="B554" s="75" t="s">
        <v>582</v>
      </c>
      <c r="C554" s="75"/>
      <c r="D554" s="75"/>
      <c r="E554" s="75" t="s">
        <v>836</v>
      </c>
      <c r="F554" s="76">
        <v>15</v>
      </c>
      <c r="G554" s="77"/>
      <c r="H554" s="37">
        <f t="shared" si="31"/>
        <v>0</v>
      </c>
      <c r="I554" s="77">
        <f t="shared" si="25"/>
        <v>0</v>
      </c>
      <c r="J554" s="37">
        <f t="shared" si="29"/>
        <v>0</v>
      </c>
      <c r="K554" s="37">
        <f t="shared" si="30"/>
        <v>0</v>
      </c>
    </row>
    <row r="555" spans="1:11" ht="31.5">
      <c r="A555" s="34">
        <v>330</v>
      </c>
      <c r="B555" s="75" t="s">
        <v>583</v>
      </c>
      <c r="C555" s="75"/>
      <c r="D555" s="75"/>
      <c r="E555" s="75" t="s">
        <v>380</v>
      </c>
      <c r="F555" s="76">
        <v>5</v>
      </c>
      <c r="G555" s="77"/>
      <c r="H555" s="37">
        <f t="shared" si="31"/>
        <v>0</v>
      </c>
      <c r="I555" s="77">
        <f t="shared" si="25"/>
        <v>0</v>
      </c>
      <c r="J555" s="37">
        <f t="shared" si="29"/>
        <v>0</v>
      </c>
      <c r="K555" s="37">
        <f t="shared" si="30"/>
        <v>0</v>
      </c>
    </row>
    <row r="556" spans="1:11" ht="31.5">
      <c r="A556" s="34">
        <v>331</v>
      </c>
      <c r="B556" s="75" t="s">
        <v>584</v>
      </c>
      <c r="C556" s="75"/>
      <c r="D556" s="75"/>
      <c r="E556" s="75" t="s">
        <v>306</v>
      </c>
      <c r="F556" s="76">
        <v>10</v>
      </c>
      <c r="G556" s="77"/>
      <c r="H556" s="37">
        <f t="shared" si="31"/>
        <v>0</v>
      </c>
      <c r="I556" s="77">
        <f t="shared" si="25"/>
        <v>0</v>
      </c>
      <c r="J556" s="37">
        <f t="shared" si="29"/>
        <v>0</v>
      </c>
      <c r="K556" s="37">
        <f t="shared" si="30"/>
        <v>0</v>
      </c>
    </row>
    <row r="557" spans="1:11" ht="15.75">
      <c r="A557" s="34">
        <v>332</v>
      </c>
      <c r="B557" s="75" t="s">
        <v>585</v>
      </c>
      <c r="C557" s="75"/>
      <c r="D557" s="75"/>
      <c r="E557" s="75" t="s">
        <v>120</v>
      </c>
      <c r="F557" s="76">
        <v>70</v>
      </c>
      <c r="G557" s="77"/>
      <c r="H557" s="37">
        <f t="shared" si="31"/>
        <v>0</v>
      </c>
      <c r="I557" s="77">
        <f t="shared" si="25"/>
        <v>0</v>
      </c>
      <c r="J557" s="37">
        <f t="shared" si="29"/>
        <v>0</v>
      </c>
      <c r="K557" s="37">
        <f t="shared" si="30"/>
        <v>0</v>
      </c>
    </row>
    <row r="558" spans="1:11" ht="15.75">
      <c r="A558" s="34">
        <v>333</v>
      </c>
      <c r="B558" s="75" t="s">
        <v>586</v>
      </c>
      <c r="C558" s="75"/>
      <c r="D558" s="75"/>
      <c r="E558" s="75" t="s">
        <v>120</v>
      </c>
      <c r="F558" s="76">
        <v>50</v>
      </c>
      <c r="G558" s="77"/>
      <c r="H558" s="37">
        <f t="shared" si="31"/>
        <v>0</v>
      </c>
      <c r="I558" s="77">
        <f t="shared" si="25"/>
        <v>0</v>
      </c>
      <c r="J558" s="37">
        <f t="shared" si="29"/>
        <v>0</v>
      </c>
      <c r="K558" s="37">
        <f t="shared" si="30"/>
        <v>0</v>
      </c>
    </row>
    <row r="559" spans="1:11" ht="15.75">
      <c r="A559" s="34">
        <v>334</v>
      </c>
      <c r="B559" s="75" t="s">
        <v>587</v>
      </c>
      <c r="C559" s="75"/>
      <c r="D559" s="75"/>
      <c r="E559" s="75" t="s">
        <v>157</v>
      </c>
      <c r="F559" s="76">
        <v>20</v>
      </c>
      <c r="G559" s="77"/>
      <c r="H559" s="37">
        <f t="shared" si="31"/>
        <v>0</v>
      </c>
      <c r="I559" s="77">
        <f t="shared" si="25"/>
        <v>0</v>
      </c>
      <c r="J559" s="37">
        <f t="shared" si="29"/>
        <v>0</v>
      </c>
      <c r="K559" s="37">
        <f t="shared" si="30"/>
        <v>0</v>
      </c>
    </row>
    <row r="560" spans="1:11" ht="15.75">
      <c r="A560" s="34">
        <v>335</v>
      </c>
      <c r="B560" s="78" t="s">
        <v>588</v>
      </c>
      <c r="C560" s="78"/>
      <c r="D560" s="78"/>
      <c r="E560" s="78" t="s">
        <v>157</v>
      </c>
      <c r="F560" s="79">
        <v>15</v>
      </c>
      <c r="G560" s="80"/>
      <c r="H560" s="37">
        <f t="shared" si="31"/>
        <v>0</v>
      </c>
      <c r="I560" s="77">
        <f t="shared" si="25"/>
        <v>0</v>
      </c>
      <c r="J560" s="37">
        <f t="shared" si="29"/>
        <v>0</v>
      </c>
      <c r="K560" s="37">
        <f t="shared" si="30"/>
        <v>0</v>
      </c>
    </row>
    <row r="561" spans="1:11" ht="47.25">
      <c r="A561" s="34">
        <v>336</v>
      </c>
      <c r="B561" s="75" t="s">
        <v>653</v>
      </c>
      <c r="C561" s="75"/>
      <c r="D561" s="75"/>
      <c r="E561" s="75" t="s">
        <v>970</v>
      </c>
      <c r="F561" s="76">
        <v>30</v>
      </c>
      <c r="G561" s="77"/>
      <c r="H561" s="37">
        <f t="shared" si="31"/>
        <v>0</v>
      </c>
      <c r="I561" s="77">
        <f t="shared" si="25"/>
        <v>0</v>
      </c>
      <c r="J561" s="37">
        <f t="shared" si="29"/>
        <v>0</v>
      </c>
      <c r="K561" s="37">
        <f t="shared" si="30"/>
        <v>0</v>
      </c>
    </row>
    <row r="562" spans="1:11" ht="47.25">
      <c r="A562" s="34">
        <v>337</v>
      </c>
      <c r="B562" s="75" t="s">
        <v>757</v>
      </c>
      <c r="C562" s="75"/>
      <c r="D562" s="75"/>
      <c r="E562" s="75" t="s">
        <v>758</v>
      </c>
      <c r="F562" s="76">
        <v>10</v>
      </c>
      <c r="G562" s="77"/>
      <c r="H562" s="37">
        <f t="shared" si="31"/>
        <v>0</v>
      </c>
      <c r="I562" s="77">
        <f t="shared" si="25"/>
        <v>0</v>
      </c>
      <c r="J562" s="37">
        <f t="shared" si="29"/>
        <v>0</v>
      </c>
      <c r="K562" s="37">
        <f t="shared" si="30"/>
        <v>0</v>
      </c>
    </row>
    <row r="563" spans="1:11" ht="15.75">
      <c r="A563" s="34">
        <v>338</v>
      </c>
      <c r="B563" s="75" t="s">
        <v>589</v>
      </c>
      <c r="C563" s="75"/>
      <c r="D563" s="75"/>
      <c r="E563" s="75" t="s">
        <v>157</v>
      </c>
      <c r="F563" s="76">
        <v>5</v>
      </c>
      <c r="G563" s="77"/>
      <c r="H563" s="37">
        <f t="shared" si="31"/>
        <v>0</v>
      </c>
      <c r="I563" s="77">
        <f t="shared" si="25"/>
        <v>0</v>
      </c>
      <c r="J563" s="37">
        <f t="shared" si="29"/>
        <v>0</v>
      </c>
      <c r="K563" s="37">
        <f t="shared" si="30"/>
        <v>0</v>
      </c>
    </row>
    <row r="564" spans="1:11" ht="15.75">
      <c r="A564" s="34">
        <v>339</v>
      </c>
      <c r="B564" s="75" t="s">
        <v>590</v>
      </c>
      <c r="C564" s="75"/>
      <c r="D564" s="75"/>
      <c r="E564" s="75" t="s">
        <v>157</v>
      </c>
      <c r="F564" s="76">
        <v>5</v>
      </c>
      <c r="G564" s="77"/>
      <c r="H564" s="37">
        <f t="shared" si="31"/>
        <v>0</v>
      </c>
      <c r="I564" s="77">
        <f t="shared" si="25"/>
        <v>0</v>
      </c>
      <c r="J564" s="37">
        <f t="shared" si="29"/>
        <v>0</v>
      </c>
      <c r="K564" s="37">
        <f t="shared" si="30"/>
        <v>0</v>
      </c>
    </row>
    <row r="565" spans="1:11" ht="31.5">
      <c r="A565" s="34">
        <v>340</v>
      </c>
      <c r="B565" s="75" t="s">
        <v>654</v>
      </c>
      <c r="C565" s="75"/>
      <c r="D565" s="75"/>
      <c r="E565" s="75" t="s">
        <v>837</v>
      </c>
      <c r="F565" s="76">
        <v>5</v>
      </c>
      <c r="G565" s="77"/>
      <c r="H565" s="37">
        <f t="shared" si="31"/>
        <v>0</v>
      </c>
      <c r="I565" s="77">
        <f t="shared" si="25"/>
        <v>0</v>
      </c>
      <c r="J565" s="37">
        <f t="shared" si="29"/>
        <v>0</v>
      </c>
      <c r="K565" s="37">
        <f t="shared" si="30"/>
        <v>0</v>
      </c>
    </row>
    <row r="566" spans="1:11" ht="15.75">
      <c r="A566" s="34">
        <v>341</v>
      </c>
      <c r="B566" s="75" t="s">
        <v>591</v>
      </c>
      <c r="C566" s="75"/>
      <c r="D566" s="75"/>
      <c r="E566" s="75" t="s">
        <v>126</v>
      </c>
      <c r="F566" s="76">
        <v>5</v>
      </c>
      <c r="G566" s="77"/>
      <c r="H566" s="37">
        <f t="shared" si="31"/>
        <v>0</v>
      </c>
      <c r="I566" s="77">
        <f t="shared" si="25"/>
        <v>0</v>
      </c>
      <c r="J566" s="37">
        <f t="shared" si="29"/>
        <v>0</v>
      </c>
      <c r="K566" s="37">
        <f t="shared" si="30"/>
        <v>0</v>
      </c>
    </row>
    <row r="567" spans="1:11" ht="31.5">
      <c r="A567" s="34">
        <v>342</v>
      </c>
      <c r="B567" s="75" t="s">
        <v>838</v>
      </c>
      <c r="C567" s="75"/>
      <c r="D567" s="75"/>
      <c r="E567" s="75" t="s">
        <v>112</v>
      </c>
      <c r="F567" s="76">
        <v>3</v>
      </c>
      <c r="G567" s="77"/>
      <c r="H567" s="37">
        <f t="shared" si="31"/>
        <v>0</v>
      </c>
      <c r="I567" s="77">
        <f t="shared" si="25"/>
        <v>0</v>
      </c>
      <c r="J567" s="37">
        <f t="shared" si="29"/>
        <v>0</v>
      </c>
      <c r="K567" s="37">
        <f t="shared" si="30"/>
        <v>0</v>
      </c>
    </row>
    <row r="568" spans="1:11" ht="31.5">
      <c r="A568" s="34">
        <v>343</v>
      </c>
      <c r="B568" s="75" t="s">
        <v>592</v>
      </c>
      <c r="C568" s="75"/>
      <c r="D568" s="75"/>
      <c r="E568" s="75" t="s">
        <v>971</v>
      </c>
      <c r="F568" s="76">
        <v>20</v>
      </c>
      <c r="G568" s="77"/>
      <c r="H568" s="37">
        <f t="shared" si="31"/>
        <v>0</v>
      </c>
      <c r="I568" s="77">
        <f t="shared" si="25"/>
        <v>0</v>
      </c>
      <c r="J568" s="37">
        <f t="shared" si="29"/>
        <v>0</v>
      </c>
      <c r="K568" s="37">
        <f t="shared" si="30"/>
        <v>0</v>
      </c>
    </row>
    <row r="569" spans="1:11" ht="31.5">
      <c r="A569" s="34">
        <v>344</v>
      </c>
      <c r="B569" s="75" t="s">
        <v>593</v>
      </c>
      <c r="C569" s="75"/>
      <c r="D569" s="75"/>
      <c r="E569" s="75" t="s">
        <v>972</v>
      </c>
      <c r="F569" s="76">
        <v>400</v>
      </c>
      <c r="G569" s="77"/>
      <c r="H569" s="37">
        <f t="shared" si="31"/>
        <v>0</v>
      </c>
      <c r="I569" s="77">
        <f t="shared" si="25"/>
        <v>0</v>
      </c>
      <c r="J569" s="37">
        <f t="shared" si="29"/>
        <v>0</v>
      </c>
      <c r="K569" s="37">
        <f t="shared" si="30"/>
        <v>0</v>
      </c>
    </row>
    <row r="570" spans="1:11" ht="31.5">
      <c r="A570" s="34">
        <v>345</v>
      </c>
      <c r="B570" s="75" t="s">
        <v>740</v>
      </c>
      <c r="C570" s="75"/>
      <c r="D570" s="75"/>
      <c r="E570" s="75" t="s">
        <v>657</v>
      </c>
      <c r="F570" s="76">
        <v>6</v>
      </c>
      <c r="G570" s="77"/>
      <c r="H570" s="37">
        <f t="shared" si="31"/>
        <v>0</v>
      </c>
      <c r="I570" s="77">
        <f t="shared" si="25"/>
        <v>0</v>
      </c>
      <c r="J570" s="37">
        <f t="shared" si="29"/>
        <v>0</v>
      </c>
      <c r="K570" s="37">
        <f t="shared" si="30"/>
        <v>0</v>
      </c>
    </row>
    <row r="571" spans="1:11" ht="31.5">
      <c r="A571" s="34">
        <v>346</v>
      </c>
      <c r="B571" s="75" t="s">
        <v>655</v>
      </c>
      <c r="C571" s="75"/>
      <c r="D571" s="75"/>
      <c r="E571" s="75" t="s">
        <v>728</v>
      </c>
      <c r="F571" s="76">
        <v>10</v>
      </c>
      <c r="G571" s="77"/>
      <c r="H571" s="37">
        <f t="shared" si="31"/>
        <v>0</v>
      </c>
      <c r="I571" s="77">
        <f t="shared" si="25"/>
        <v>0</v>
      </c>
      <c r="J571" s="37">
        <f t="shared" si="29"/>
        <v>0</v>
      </c>
      <c r="K571" s="37">
        <f t="shared" si="30"/>
        <v>0</v>
      </c>
    </row>
    <row r="572" spans="1:11" ht="31.5">
      <c r="A572" s="34">
        <v>347</v>
      </c>
      <c r="B572" s="75" t="s">
        <v>659</v>
      </c>
      <c r="C572" s="75"/>
      <c r="D572" s="75"/>
      <c r="E572" s="75" t="s">
        <v>728</v>
      </c>
      <c r="F572" s="76">
        <v>5</v>
      </c>
      <c r="G572" s="77"/>
      <c r="H572" s="37">
        <f t="shared" si="31"/>
        <v>0</v>
      </c>
      <c r="I572" s="77">
        <f t="shared" si="25"/>
        <v>0</v>
      </c>
      <c r="J572" s="37">
        <f t="shared" si="29"/>
        <v>0</v>
      </c>
      <c r="K572" s="37">
        <f t="shared" si="30"/>
        <v>0</v>
      </c>
    </row>
    <row r="573" spans="1:11" ht="15.75">
      <c r="A573" s="34">
        <v>348</v>
      </c>
      <c r="B573" s="75" t="s">
        <v>595</v>
      </c>
      <c r="C573" s="75"/>
      <c r="D573" s="75"/>
      <c r="E573" s="75" t="s">
        <v>596</v>
      </c>
      <c r="F573" s="76">
        <v>5</v>
      </c>
      <c r="G573" s="77"/>
      <c r="H573" s="37">
        <f t="shared" si="31"/>
        <v>0</v>
      </c>
      <c r="I573" s="77">
        <f t="shared" si="25"/>
        <v>0</v>
      </c>
      <c r="J573" s="37">
        <f t="shared" si="29"/>
        <v>0</v>
      </c>
      <c r="K573" s="37">
        <f t="shared" si="30"/>
        <v>0</v>
      </c>
    </row>
    <row r="574" spans="1:11" ht="15.75">
      <c r="A574" s="34">
        <v>349</v>
      </c>
      <c r="B574" s="75" t="s">
        <v>597</v>
      </c>
      <c r="C574" s="75"/>
      <c r="D574" s="75"/>
      <c r="E574" s="75" t="s">
        <v>596</v>
      </c>
      <c r="F574" s="76">
        <v>5</v>
      </c>
      <c r="G574" s="77"/>
      <c r="H574" s="37">
        <f t="shared" si="31"/>
        <v>0</v>
      </c>
      <c r="I574" s="77">
        <f t="shared" si="25"/>
        <v>0</v>
      </c>
      <c r="J574" s="37">
        <f t="shared" si="29"/>
        <v>0</v>
      </c>
      <c r="K574" s="37">
        <f t="shared" si="30"/>
        <v>0</v>
      </c>
    </row>
    <row r="575" spans="1:11" ht="26.25">
      <c r="A575" s="34">
        <v>350</v>
      </c>
      <c r="B575" s="75" t="s">
        <v>594</v>
      </c>
      <c r="C575" s="75"/>
      <c r="D575" s="75"/>
      <c r="E575" s="161" t="s">
        <v>973</v>
      </c>
      <c r="F575" s="76">
        <v>5</v>
      </c>
      <c r="G575" s="77"/>
      <c r="H575" s="37">
        <f t="shared" si="31"/>
        <v>0</v>
      </c>
      <c r="I575" s="77">
        <f t="shared" si="25"/>
        <v>0</v>
      </c>
      <c r="J575" s="37">
        <f t="shared" si="29"/>
        <v>0</v>
      </c>
      <c r="K575" s="37">
        <f t="shared" si="30"/>
        <v>0</v>
      </c>
    </row>
    <row r="576" spans="1:11" ht="26.25">
      <c r="A576" s="34">
        <v>351</v>
      </c>
      <c r="B576" s="75" t="s">
        <v>890</v>
      </c>
      <c r="C576" s="75"/>
      <c r="D576" s="75"/>
      <c r="E576" s="161" t="s">
        <v>974</v>
      </c>
      <c r="F576" s="76">
        <v>10</v>
      </c>
      <c r="G576" s="77"/>
      <c r="H576" s="37">
        <f t="shared" si="31"/>
        <v>0</v>
      </c>
      <c r="I576" s="77">
        <f t="shared" si="25"/>
        <v>0</v>
      </c>
      <c r="J576" s="37">
        <f t="shared" si="29"/>
        <v>0</v>
      </c>
      <c r="K576" s="37">
        <f t="shared" si="30"/>
        <v>0</v>
      </c>
    </row>
    <row r="577" spans="1:11" ht="15.75">
      <c r="A577" s="34">
        <v>352</v>
      </c>
      <c r="B577" s="75" t="s">
        <v>863</v>
      </c>
      <c r="C577" s="75"/>
      <c r="D577" s="75"/>
      <c r="E577" s="75" t="s">
        <v>642</v>
      </c>
      <c r="F577" s="76">
        <v>10</v>
      </c>
      <c r="G577" s="77"/>
      <c r="H577" s="37">
        <f t="shared" si="31"/>
        <v>0</v>
      </c>
      <c r="I577" s="77">
        <f t="shared" si="25"/>
        <v>0</v>
      </c>
      <c r="J577" s="37">
        <f t="shared" si="29"/>
        <v>0</v>
      </c>
      <c r="K577" s="37">
        <f t="shared" si="30"/>
        <v>0</v>
      </c>
    </row>
    <row r="578" spans="1:11" ht="15.75">
      <c r="A578" s="34">
        <v>353</v>
      </c>
      <c r="B578" s="75" t="s">
        <v>891</v>
      </c>
      <c r="C578" s="75"/>
      <c r="D578" s="75"/>
      <c r="E578" s="75" t="s">
        <v>642</v>
      </c>
      <c r="F578" s="76">
        <v>10</v>
      </c>
      <c r="G578" s="77"/>
      <c r="H578" s="37">
        <f t="shared" si="31"/>
        <v>0</v>
      </c>
      <c r="I578" s="77">
        <f t="shared" si="25"/>
        <v>0</v>
      </c>
      <c r="J578" s="37">
        <f t="shared" si="29"/>
        <v>0</v>
      </c>
      <c r="K578" s="37">
        <f t="shared" si="30"/>
        <v>0</v>
      </c>
    </row>
    <row r="579" spans="1:11" ht="15.75">
      <c r="A579" s="34">
        <v>354</v>
      </c>
      <c r="B579" s="75" t="s">
        <v>864</v>
      </c>
      <c r="C579" s="75"/>
      <c r="D579" s="75"/>
      <c r="E579" s="75" t="s">
        <v>642</v>
      </c>
      <c r="F579" s="76">
        <v>30</v>
      </c>
      <c r="G579" s="77"/>
      <c r="H579" s="37">
        <f t="shared" si="31"/>
        <v>0</v>
      </c>
      <c r="I579" s="77">
        <f t="shared" si="25"/>
        <v>0</v>
      </c>
      <c r="J579" s="37">
        <f t="shared" si="29"/>
        <v>0</v>
      </c>
      <c r="K579" s="37">
        <f t="shared" si="30"/>
        <v>0</v>
      </c>
    </row>
    <row r="580" spans="1:11" ht="31.5">
      <c r="A580" s="34">
        <v>355</v>
      </c>
      <c r="B580" s="75" t="s">
        <v>598</v>
      </c>
      <c r="C580" s="75"/>
      <c r="D580" s="75"/>
      <c r="E580" s="75" t="s">
        <v>225</v>
      </c>
      <c r="F580" s="76">
        <v>5</v>
      </c>
      <c r="G580" s="77"/>
      <c r="H580" s="37">
        <f t="shared" si="31"/>
        <v>0</v>
      </c>
      <c r="I580" s="77">
        <f t="shared" si="25"/>
        <v>0</v>
      </c>
      <c r="J580" s="37">
        <f t="shared" si="29"/>
        <v>0</v>
      </c>
      <c r="K580" s="37">
        <f t="shared" si="30"/>
        <v>0</v>
      </c>
    </row>
    <row r="581" spans="1:11" ht="31.5">
      <c r="A581" s="34">
        <v>356</v>
      </c>
      <c r="B581" s="75" t="s">
        <v>599</v>
      </c>
      <c r="C581" s="75"/>
      <c r="D581" s="75"/>
      <c r="E581" s="75" t="s">
        <v>225</v>
      </c>
      <c r="F581" s="76">
        <v>5</v>
      </c>
      <c r="G581" s="77"/>
      <c r="H581" s="37">
        <f t="shared" si="31"/>
        <v>0</v>
      </c>
      <c r="I581" s="77">
        <f t="shared" si="25"/>
        <v>0</v>
      </c>
      <c r="J581" s="37">
        <f t="shared" si="29"/>
        <v>0</v>
      </c>
      <c r="K581" s="37">
        <f t="shared" si="30"/>
        <v>0</v>
      </c>
    </row>
    <row r="582" spans="1:11" ht="15.75">
      <c r="A582" s="34">
        <v>357</v>
      </c>
      <c r="B582" s="75" t="s">
        <v>602</v>
      </c>
      <c r="C582" s="75"/>
      <c r="D582" s="75"/>
      <c r="E582" s="75" t="s">
        <v>126</v>
      </c>
      <c r="F582" s="76">
        <v>5</v>
      </c>
      <c r="G582" s="77"/>
      <c r="H582" s="37">
        <f t="shared" si="31"/>
        <v>0</v>
      </c>
      <c r="I582" s="77">
        <f t="shared" si="25"/>
        <v>0</v>
      </c>
      <c r="J582" s="37">
        <f t="shared" si="29"/>
        <v>0</v>
      </c>
      <c r="K582" s="37">
        <f t="shared" si="30"/>
        <v>0</v>
      </c>
    </row>
    <row r="583" spans="1:11" ht="31.5">
      <c r="A583" s="34">
        <v>358</v>
      </c>
      <c r="B583" s="75" t="s">
        <v>603</v>
      </c>
      <c r="C583" s="75"/>
      <c r="D583" s="75"/>
      <c r="E583" s="75" t="s">
        <v>839</v>
      </c>
      <c r="F583" s="76">
        <v>60</v>
      </c>
      <c r="G583" s="77"/>
      <c r="H583" s="37">
        <f t="shared" si="31"/>
        <v>0</v>
      </c>
      <c r="I583" s="77">
        <f t="shared" si="25"/>
        <v>0</v>
      </c>
      <c r="J583" s="37">
        <f t="shared" si="29"/>
        <v>0</v>
      </c>
      <c r="K583" s="37">
        <f t="shared" si="30"/>
        <v>0</v>
      </c>
    </row>
    <row r="584" spans="1:11" ht="31.5">
      <c r="A584" s="34">
        <v>359</v>
      </c>
      <c r="B584" s="75" t="s">
        <v>604</v>
      </c>
      <c r="C584" s="75"/>
      <c r="D584" s="75"/>
      <c r="E584" s="75" t="s">
        <v>306</v>
      </c>
      <c r="F584" s="76">
        <v>100</v>
      </c>
      <c r="G584" s="77"/>
      <c r="H584" s="37">
        <f t="shared" si="31"/>
        <v>0</v>
      </c>
      <c r="I584" s="77">
        <f t="shared" si="25"/>
        <v>0</v>
      </c>
      <c r="J584" s="37">
        <f t="shared" si="29"/>
        <v>0</v>
      </c>
      <c r="K584" s="37">
        <f t="shared" si="30"/>
        <v>0</v>
      </c>
    </row>
    <row r="585" spans="1:11" ht="31.5">
      <c r="A585" s="34">
        <v>360</v>
      </c>
      <c r="B585" s="75" t="s">
        <v>605</v>
      </c>
      <c r="C585" s="75"/>
      <c r="D585" s="75"/>
      <c r="E585" s="75" t="s">
        <v>122</v>
      </c>
      <c r="F585" s="76">
        <v>90</v>
      </c>
      <c r="G585" s="77"/>
      <c r="H585" s="37">
        <f t="shared" si="31"/>
        <v>0</v>
      </c>
      <c r="I585" s="77">
        <f t="shared" si="25"/>
        <v>0</v>
      </c>
      <c r="J585" s="37">
        <f t="shared" si="29"/>
        <v>0</v>
      </c>
      <c r="K585" s="37">
        <f t="shared" si="30"/>
        <v>0</v>
      </c>
    </row>
    <row r="586" spans="1:11" ht="31.5">
      <c r="A586" s="34">
        <v>361</v>
      </c>
      <c r="B586" s="75" t="s">
        <v>661</v>
      </c>
      <c r="C586" s="75"/>
      <c r="D586" s="75"/>
      <c r="E586" s="75" t="s">
        <v>122</v>
      </c>
      <c r="F586" s="76">
        <v>50</v>
      </c>
      <c r="G586" s="77"/>
      <c r="H586" s="37">
        <f t="shared" si="31"/>
        <v>0</v>
      </c>
      <c r="I586" s="77">
        <f t="shared" si="25"/>
        <v>0</v>
      </c>
      <c r="J586" s="37">
        <f t="shared" si="29"/>
        <v>0</v>
      </c>
      <c r="K586" s="37">
        <f t="shared" si="30"/>
        <v>0</v>
      </c>
    </row>
    <row r="587" spans="1:11" ht="15.75">
      <c r="A587" s="34">
        <v>362</v>
      </c>
      <c r="B587" s="84" t="s">
        <v>660</v>
      </c>
      <c r="C587" s="84"/>
      <c r="D587" s="84"/>
      <c r="E587" s="84" t="s">
        <v>120</v>
      </c>
      <c r="F587" s="85">
        <v>35</v>
      </c>
      <c r="G587" s="77"/>
      <c r="H587" s="37">
        <f t="shared" si="31"/>
        <v>0</v>
      </c>
      <c r="I587" s="77">
        <f t="shared" si="25"/>
        <v>0</v>
      </c>
      <c r="J587" s="37">
        <f t="shared" si="29"/>
        <v>0</v>
      </c>
      <c r="K587" s="37">
        <f t="shared" si="30"/>
        <v>0</v>
      </c>
    </row>
    <row r="588" spans="1:11" ht="15.75">
      <c r="A588" s="34"/>
      <c r="B588" s="87" t="s">
        <v>14</v>
      </c>
      <c r="C588" s="87"/>
      <c r="D588" s="87"/>
      <c r="E588" s="87"/>
      <c r="F588" s="88"/>
      <c r="G588" s="89"/>
      <c r="H588" s="89">
        <f>SUM(H226:H587)</f>
        <v>94.60000000000001</v>
      </c>
      <c r="I588" s="89"/>
      <c r="J588" s="89"/>
      <c r="K588" s="89">
        <f>SUM(K226:K587)</f>
        <v>102.168</v>
      </c>
    </row>
    <row r="589" spans="2:11" ht="15.75">
      <c r="B589" s="159" t="s">
        <v>931</v>
      </c>
      <c r="C589" s="159"/>
      <c r="D589" s="159"/>
      <c r="E589" s="159"/>
      <c r="F589" s="159"/>
      <c r="G589" s="159"/>
      <c r="H589" s="159"/>
      <c r="I589" s="159"/>
      <c r="J589" s="159"/>
      <c r="K589" s="159"/>
    </row>
    <row r="590" spans="1:11" ht="15.75">
      <c r="A590" s="50"/>
      <c r="B590" s="51" t="s">
        <v>662</v>
      </c>
      <c r="C590" s="27"/>
      <c r="D590" s="27"/>
      <c r="E590" s="27"/>
      <c r="F590" s="28"/>
      <c r="G590" s="29"/>
      <c r="H590" s="29"/>
      <c r="I590" s="29"/>
      <c r="J590" s="29"/>
      <c r="K590" s="29"/>
    </row>
    <row r="591" spans="1:11" ht="31.5">
      <c r="A591" s="30" t="s">
        <v>1</v>
      </c>
      <c r="B591" s="31" t="s">
        <v>2</v>
      </c>
      <c r="C591" s="31" t="s">
        <v>3</v>
      </c>
      <c r="D591" s="31" t="s">
        <v>4</v>
      </c>
      <c r="E591" s="31" t="s">
        <v>5</v>
      </c>
      <c r="F591" s="32" t="s">
        <v>6</v>
      </c>
      <c r="G591" s="33" t="s">
        <v>7</v>
      </c>
      <c r="H591" s="33" t="s">
        <v>8</v>
      </c>
      <c r="I591" s="33" t="s">
        <v>9</v>
      </c>
      <c r="J591" s="33" t="s">
        <v>10</v>
      </c>
      <c r="K591" s="33" t="s">
        <v>11</v>
      </c>
    </row>
    <row r="592" spans="1:11" ht="15.75">
      <c r="A592" s="34">
        <v>1</v>
      </c>
      <c r="B592" s="35" t="s">
        <v>663</v>
      </c>
      <c r="C592" s="35"/>
      <c r="D592" s="35"/>
      <c r="E592" s="35" t="s">
        <v>157</v>
      </c>
      <c r="F592" s="36">
        <v>1800</v>
      </c>
      <c r="G592" s="37"/>
      <c r="H592" s="37">
        <f>(F592*G592)</f>
        <v>0</v>
      </c>
      <c r="I592" s="37">
        <f>G592*0.08</f>
        <v>0</v>
      </c>
      <c r="J592" s="37">
        <f>G592*1.08</f>
        <v>0</v>
      </c>
      <c r="K592" s="37">
        <f>F592*J592</f>
        <v>0</v>
      </c>
    </row>
    <row r="593" spans="1:11" ht="15.75">
      <c r="A593" s="34">
        <v>2</v>
      </c>
      <c r="B593" s="35" t="s">
        <v>664</v>
      </c>
      <c r="C593" s="35"/>
      <c r="D593" s="35"/>
      <c r="E593" s="35" t="s">
        <v>157</v>
      </c>
      <c r="F593" s="36">
        <v>50</v>
      </c>
      <c r="G593" s="37"/>
      <c r="H593" s="37">
        <f>(F593*G593)</f>
        <v>0</v>
      </c>
      <c r="I593" s="37">
        <f>H593*8%</f>
        <v>0</v>
      </c>
      <c r="J593" s="37">
        <f>G593*1.08</f>
        <v>0</v>
      </c>
      <c r="K593" s="37">
        <f>F593*J593</f>
        <v>0</v>
      </c>
    </row>
    <row r="594" spans="1:11" ht="15.75">
      <c r="A594" s="38"/>
      <c r="B594" s="24" t="s">
        <v>14</v>
      </c>
      <c r="C594" s="24"/>
      <c r="D594" s="24"/>
      <c r="E594" s="24"/>
      <c r="F594" s="39"/>
      <c r="G594" s="40"/>
      <c r="H594" s="40">
        <f>SUM(H592:H593)</f>
        <v>0</v>
      </c>
      <c r="I594" s="40"/>
      <c r="J594" s="37"/>
      <c r="K594" s="40">
        <f>SUM(K592:K593)</f>
        <v>0</v>
      </c>
    </row>
    <row r="595" spans="1:11" ht="15.75">
      <c r="A595" s="45"/>
      <c r="B595" s="46"/>
      <c r="C595" s="46"/>
      <c r="D595" s="46"/>
      <c r="E595" s="46"/>
      <c r="F595" s="47"/>
      <c r="G595" s="48"/>
      <c r="H595" s="48"/>
      <c r="I595" s="48"/>
      <c r="K595" s="48"/>
    </row>
    <row r="596" spans="1:11" ht="15.75">
      <c r="A596" s="50"/>
      <c r="B596" s="51" t="s">
        <v>665</v>
      </c>
      <c r="C596" s="27"/>
      <c r="D596" s="27"/>
      <c r="E596" s="27"/>
      <c r="F596" s="28"/>
      <c r="G596" s="29"/>
      <c r="H596" s="29"/>
      <c r="I596" s="29"/>
      <c r="J596" s="29"/>
      <c r="K596" s="29"/>
    </row>
    <row r="597" spans="1:11" ht="31.5">
      <c r="A597" s="30" t="s">
        <v>1</v>
      </c>
      <c r="B597" s="31" t="s">
        <v>2</v>
      </c>
      <c r="C597" s="31" t="s">
        <v>3</v>
      </c>
      <c r="D597" s="31" t="s">
        <v>4</v>
      </c>
      <c r="E597" s="31" t="s">
        <v>5</v>
      </c>
      <c r="F597" s="32" t="s">
        <v>6</v>
      </c>
      <c r="G597" s="33" t="s">
        <v>7</v>
      </c>
      <c r="H597" s="33" t="s">
        <v>8</v>
      </c>
      <c r="I597" s="33" t="s">
        <v>9</v>
      </c>
      <c r="J597" s="33" t="s">
        <v>10</v>
      </c>
      <c r="K597" s="33" t="s">
        <v>11</v>
      </c>
    </row>
    <row r="598" spans="1:11" ht="15.75">
      <c r="A598" s="34">
        <v>1</v>
      </c>
      <c r="B598" s="35" t="s">
        <v>664</v>
      </c>
      <c r="C598" s="35"/>
      <c r="D598" s="35"/>
      <c r="E598" s="35" t="s">
        <v>666</v>
      </c>
      <c r="F598" s="36">
        <v>3000</v>
      </c>
      <c r="G598" s="37"/>
      <c r="H598" s="37">
        <f>(F598*G598)</f>
        <v>0</v>
      </c>
      <c r="I598" s="37">
        <f>G598*0.08</f>
        <v>0</v>
      </c>
      <c r="J598" s="37">
        <f>G598*1.08</f>
        <v>0</v>
      </c>
      <c r="K598" s="37">
        <f>F598*J598</f>
        <v>0</v>
      </c>
    </row>
    <row r="599" spans="1:11" ht="15.75">
      <c r="A599" s="38"/>
      <c r="B599" s="24" t="s">
        <v>14</v>
      </c>
      <c r="C599" s="24"/>
      <c r="D599" s="24"/>
      <c r="E599" s="24"/>
      <c r="F599" s="39"/>
      <c r="G599" s="40"/>
      <c r="H599" s="40">
        <f>SUM(H598:H598)</f>
        <v>0</v>
      </c>
      <c r="I599" s="40">
        <f>SUM(I598:I598)</f>
        <v>0</v>
      </c>
      <c r="J599" s="37"/>
      <c r="K599" s="40">
        <f>SUM(K598:K598)</f>
        <v>0</v>
      </c>
    </row>
    <row r="601" spans="1:11" ht="15.75">
      <c r="A601" s="50"/>
      <c r="B601" s="51" t="s">
        <v>667</v>
      </c>
      <c r="C601" s="27"/>
      <c r="D601" s="27"/>
      <c r="E601" s="27"/>
      <c r="F601" s="28"/>
      <c r="G601" s="29"/>
      <c r="H601" s="29"/>
      <c r="I601" s="29"/>
      <c r="J601" s="29"/>
      <c r="K601" s="29"/>
    </row>
    <row r="602" spans="1:11" ht="31.5">
      <c r="A602" s="30" t="s">
        <v>1</v>
      </c>
      <c r="B602" s="31" t="s">
        <v>2</v>
      </c>
      <c r="C602" s="31" t="s">
        <v>3</v>
      </c>
      <c r="D602" s="31" t="s">
        <v>4</v>
      </c>
      <c r="E602" s="31" t="s">
        <v>5</v>
      </c>
      <c r="F602" s="32" t="s">
        <v>6</v>
      </c>
      <c r="G602" s="33" t="s">
        <v>7</v>
      </c>
      <c r="H602" s="33" t="s">
        <v>8</v>
      </c>
      <c r="I602" s="33" t="s">
        <v>9</v>
      </c>
      <c r="J602" s="33" t="s">
        <v>10</v>
      </c>
      <c r="K602" s="33" t="s">
        <v>11</v>
      </c>
    </row>
    <row r="603" spans="1:11" ht="31.5">
      <c r="A603" s="34">
        <v>1</v>
      </c>
      <c r="B603" s="35" t="s">
        <v>668</v>
      </c>
      <c r="C603" s="35"/>
      <c r="D603" s="35"/>
      <c r="E603" s="35" t="s">
        <v>930</v>
      </c>
      <c r="F603" s="36">
        <v>10</v>
      </c>
      <c r="G603" s="37"/>
      <c r="H603" s="37">
        <f>(F603*G603)</f>
        <v>0</v>
      </c>
      <c r="I603" s="37">
        <f>G603*0.08</f>
        <v>0</v>
      </c>
      <c r="J603" s="37">
        <f>G603*1.08</f>
        <v>0</v>
      </c>
      <c r="K603" s="37">
        <f>F603*J603</f>
        <v>0</v>
      </c>
    </row>
    <row r="604" spans="1:11" ht="15.75">
      <c r="A604" s="38"/>
      <c r="B604" s="24" t="s">
        <v>14</v>
      </c>
      <c r="C604" s="24"/>
      <c r="D604" s="24"/>
      <c r="E604" s="24"/>
      <c r="F604" s="39"/>
      <c r="G604" s="40"/>
      <c r="H604" s="40">
        <f>SUM(H603:H603)</f>
        <v>0</v>
      </c>
      <c r="I604" s="40">
        <f>SUM(I603:I603)</f>
        <v>0</v>
      </c>
      <c r="J604" s="37"/>
      <c r="K604" s="40">
        <f>SUM(K603:K603)</f>
        <v>0</v>
      </c>
    </row>
    <row r="605" spans="1:11" ht="15.75">
      <c r="A605" s="45"/>
      <c r="B605" s="157" t="s">
        <v>669</v>
      </c>
      <c r="C605" s="157"/>
      <c r="D605" s="157"/>
      <c r="E605" s="157"/>
      <c r="F605" s="157"/>
      <c r="G605" s="157"/>
      <c r="H605" s="157"/>
      <c r="I605" s="157"/>
      <c r="J605" s="157"/>
      <c r="K605" s="157"/>
    </row>
    <row r="607" spans="1:11" ht="15.75">
      <c r="A607" s="50"/>
      <c r="B607" s="51" t="s">
        <v>670</v>
      </c>
      <c r="C607" s="27"/>
      <c r="D607" s="27"/>
      <c r="E607" s="27"/>
      <c r="F607" s="28"/>
      <c r="G607" s="29"/>
      <c r="H607" s="29"/>
      <c r="I607" s="29"/>
      <c r="J607" s="29"/>
      <c r="K607" s="29"/>
    </row>
    <row r="608" spans="1:11" ht="31.5">
      <c r="A608" s="30" t="s">
        <v>1</v>
      </c>
      <c r="B608" s="31" t="s">
        <v>2</v>
      </c>
      <c r="C608" s="31" t="s">
        <v>3</v>
      </c>
      <c r="D608" s="31" t="s">
        <v>4</v>
      </c>
      <c r="E608" s="31" t="s">
        <v>5</v>
      </c>
      <c r="F608" s="32" t="s">
        <v>6</v>
      </c>
      <c r="G608" s="33" t="s">
        <v>7</v>
      </c>
      <c r="H608" s="33" t="s">
        <v>8</v>
      </c>
      <c r="I608" s="33" t="s">
        <v>9</v>
      </c>
      <c r="J608" s="33" t="s">
        <v>10</v>
      </c>
      <c r="K608" s="33" t="s">
        <v>11</v>
      </c>
    </row>
    <row r="609" spans="1:11" ht="15.75">
      <c r="A609" s="34">
        <v>1</v>
      </c>
      <c r="B609" s="35" t="s">
        <v>671</v>
      </c>
      <c r="C609" s="35"/>
      <c r="D609" s="35"/>
      <c r="E609" s="35" t="s">
        <v>672</v>
      </c>
      <c r="F609" s="36">
        <v>850</v>
      </c>
      <c r="G609" s="37"/>
      <c r="H609" s="37">
        <f>G609*F609</f>
        <v>0</v>
      </c>
      <c r="I609" s="37">
        <f>G609*0.08</f>
        <v>0</v>
      </c>
      <c r="J609" s="37">
        <f>G609*1.08</f>
        <v>0</v>
      </c>
      <c r="K609" s="37">
        <f>F609*J609</f>
        <v>0</v>
      </c>
    </row>
    <row r="610" spans="1:11" ht="15.75">
      <c r="A610" s="38"/>
      <c r="B610" s="24" t="s">
        <v>14</v>
      </c>
      <c r="C610" s="24"/>
      <c r="D610" s="24"/>
      <c r="E610" s="24"/>
      <c r="F610" s="39"/>
      <c r="G610" s="40"/>
      <c r="H610" s="40">
        <f>SUM(H609)</f>
        <v>0</v>
      </c>
      <c r="I610" s="40"/>
      <c r="J610" s="37"/>
      <c r="K610" s="40">
        <f>SUM(K609)</f>
        <v>0</v>
      </c>
    </row>
    <row r="612" spans="2:11" ht="36" customHeight="1">
      <c r="B612" s="157" t="s">
        <v>673</v>
      </c>
      <c r="C612" s="157"/>
      <c r="D612" s="157"/>
      <c r="E612" s="157"/>
      <c r="F612" s="157"/>
      <c r="G612" s="157"/>
      <c r="H612" s="157"/>
      <c r="I612" s="157"/>
      <c r="J612" s="157"/>
      <c r="K612" s="158"/>
    </row>
    <row r="613" spans="1:11" ht="15.75">
      <c r="A613" s="25"/>
      <c r="B613" s="26" t="s">
        <v>792</v>
      </c>
      <c r="C613" s="27"/>
      <c r="D613" s="27"/>
      <c r="E613" s="27"/>
      <c r="F613" s="28"/>
      <c r="G613" s="29"/>
      <c r="H613" s="29"/>
      <c r="I613" s="29"/>
      <c r="J613" s="29"/>
      <c r="K613" s="29"/>
    </row>
    <row r="614" spans="1:11" ht="31.5">
      <c r="A614" s="30" t="s">
        <v>1</v>
      </c>
      <c r="B614" s="31" t="s">
        <v>2</v>
      </c>
      <c r="C614" s="31" t="s">
        <v>3</v>
      </c>
      <c r="D614" s="31" t="s">
        <v>4</v>
      </c>
      <c r="E614" s="31" t="s">
        <v>5</v>
      </c>
      <c r="F614" s="32" t="s">
        <v>6</v>
      </c>
      <c r="G614" s="33" t="s">
        <v>7</v>
      </c>
      <c r="H614" s="33" t="s">
        <v>8</v>
      </c>
      <c r="I614" s="33" t="s">
        <v>9</v>
      </c>
      <c r="J614" s="33" t="s">
        <v>10</v>
      </c>
      <c r="K614" s="33" t="s">
        <v>11</v>
      </c>
    </row>
    <row r="615" spans="1:11" ht="15.75">
      <c r="A615" s="100">
        <v>1</v>
      </c>
      <c r="B615" s="101" t="s">
        <v>674</v>
      </c>
      <c r="C615" s="35"/>
      <c r="D615" s="35"/>
      <c r="E615" s="160" t="s">
        <v>225</v>
      </c>
      <c r="F615" s="36">
        <v>100</v>
      </c>
      <c r="G615" s="37"/>
      <c r="H615" s="37">
        <f>F615*G615</f>
        <v>0</v>
      </c>
      <c r="I615" s="37">
        <f>G615*0.08</f>
        <v>0</v>
      </c>
      <c r="J615" s="37">
        <f>G615*1.08</f>
        <v>0</v>
      </c>
      <c r="K615" s="37">
        <f>F615*J615</f>
        <v>0</v>
      </c>
    </row>
    <row r="616" spans="1:11" ht="15.75">
      <c r="A616" s="100">
        <v>2</v>
      </c>
      <c r="B616" s="101" t="s">
        <v>675</v>
      </c>
      <c r="C616" s="35"/>
      <c r="D616" s="35"/>
      <c r="E616" s="160" t="s">
        <v>225</v>
      </c>
      <c r="F616" s="36">
        <v>100</v>
      </c>
      <c r="G616" s="37"/>
      <c r="H616" s="37">
        <f>F616*G616</f>
        <v>0</v>
      </c>
      <c r="I616" s="37">
        <f>G616*0.08</f>
        <v>0</v>
      </c>
      <c r="J616" s="37">
        <f>G616*1.08</f>
        <v>0</v>
      </c>
      <c r="K616" s="37">
        <f>F616*J616</f>
        <v>0</v>
      </c>
    </row>
    <row r="617" spans="1:11" ht="15.75">
      <c r="A617" s="102"/>
      <c r="B617" s="103" t="s">
        <v>14</v>
      </c>
      <c r="C617" s="24"/>
      <c r="D617" s="24"/>
      <c r="E617" s="24"/>
      <c r="F617" s="39"/>
      <c r="G617" s="40"/>
      <c r="H617" s="40">
        <f>SUM(H615:H616)</f>
        <v>0</v>
      </c>
      <c r="I617" s="40"/>
      <c r="J617" s="37"/>
      <c r="K617" s="40">
        <f>SUM(K615:K616)</f>
        <v>0</v>
      </c>
    </row>
    <row r="619" spans="1:11" ht="15.75">
      <c r="A619" s="25"/>
      <c r="B619" s="26" t="s">
        <v>676</v>
      </c>
      <c r="C619" s="27"/>
      <c r="D619" s="27"/>
      <c r="E619" s="27"/>
      <c r="F619" s="28"/>
      <c r="G619" s="29"/>
      <c r="H619" s="29"/>
      <c r="I619" s="29"/>
      <c r="J619" s="29"/>
      <c r="K619" s="29"/>
    </row>
    <row r="620" spans="1:11" ht="31.5">
      <c r="A620" s="30" t="s">
        <v>1</v>
      </c>
      <c r="B620" s="31" t="s">
        <v>2</v>
      </c>
      <c r="C620" s="31" t="s">
        <v>3</v>
      </c>
      <c r="D620" s="31" t="s">
        <v>4</v>
      </c>
      <c r="E620" s="31" t="s">
        <v>5</v>
      </c>
      <c r="F620" s="32" t="s">
        <v>6</v>
      </c>
      <c r="G620" s="33" t="s">
        <v>7</v>
      </c>
      <c r="H620" s="33" t="s">
        <v>8</v>
      </c>
      <c r="I620" s="33" t="s">
        <v>9</v>
      </c>
      <c r="J620" s="33" t="s">
        <v>10</v>
      </c>
      <c r="K620" s="33" t="s">
        <v>11</v>
      </c>
    </row>
    <row r="621" spans="1:11" ht="31.5">
      <c r="A621" s="104">
        <v>1</v>
      </c>
      <c r="B621" s="105" t="s">
        <v>656</v>
      </c>
      <c r="C621" s="105"/>
      <c r="D621" s="105"/>
      <c r="E621" s="105" t="s">
        <v>657</v>
      </c>
      <c r="F621" s="106">
        <v>300</v>
      </c>
      <c r="G621" s="107"/>
      <c r="H621" s="108">
        <f>G621*F621</f>
        <v>0</v>
      </c>
      <c r="I621" s="108">
        <f>G621*0.08</f>
        <v>0</v>
      </c>
      <c r="J621" s="108">
        <f>G621*1.08</f>
        <v>0</v>
      </c>
      <c r="K621" s="108">
        <f>F621*J621</f>
        <v>0</v>
      </c>
    </row>
    <row r="622" spans="1:11" ht="15.75">
      <c r="A622" s="102"/>
      <c r="B622" s="103" t="s">
        <v>14</v>
      </c>
      <c r="C622" s="24"/>
      <c r="D622" s="24"/>
      <c r="E622" s="24"/>
      <c r="F622" s="39"/>
      <c r="G622" s="40"/>
      <c r="H622" s="40">
        <f>SUM(H620:H621)</f>
        <v>0</v>
      </c>
      <c r="I622" s="40">
        <f>SUM(I620:I621)</f>
        <v>0</v>
      </c>
      <c r="J622" s="37"/>
      <c r="K622" s="40">
        <f>SUM(K620:K621)</f>
        <v>0</v>
      </c>
    </row>
    <row r="623" spans="1:11" ht="15.75">
      <c r="A623" s="45"/>
      <c r="B623" s="46"/>
      <c r="C623" s="46"/>
      <c r="D623" s="46"/>
      <c r="E623" s="46"/>
      <c r="F623" s="47"/>
      <c r="G623" s="48"/>
      <c r="H623" s="48"/>
      <c r="I623" s="48"/>
      <c r="K623" s="48"/>
    </row>
    <row r="624" spans="1:11" ht="15.75">
      <c r="A624" s="52"/>
      <c r="B624" s="51" t="s">
        <v>677</v>
      </c>
      <c r="C624" s="51"/>
      <c r="D624" s="51"/>
      <c r="E624" s="51"/>
      <c r="F624" s="53"/>
      <c r="G624" s="54"/>
      <c r="H624" s="54"/>
      <c r="I624" s="54"/>
      <c r="J624" s="29"/>
      <c r="K624" s="54"/>
    </row>
    <row r="625" spans="1:11" ht="31.5">
      <c r="A625" s="30" t="s">
        <v>1</v>
      </c>
      <c r="B625" s="31" t="s">
        <v>2</v>
      </c>
      <c r="C625" s="31" t="s">
        <v>3</v>
      </c>
      <c r="D625" s="31" t="s">
        <v>4</v>
      </c>
      <c r="E625" s="31" t="s">
        <v>5</v>
      </c>
      <c r="F625" s="32" t="s">
        <v>6</v>
      </c>
      <c r="G625" s="33" t="s">
        <v>7</v>
      </c>
      <c r="H625" s="33" t="s">
        <v>8</v>
      </c>
      <c r="I625" s="33" t="s">
        <v>9</v>
      </c>
      <c r="J625" s="33" t="s">
        <v>10</v>
      </c>
      <c r="K625" s="33" t="s">
        <v>11</v>
      </c>
    </row>
    <row r="626" spans="1:11" ht="31.5">
      <c r="A626" s="34">
        <v>1</v>
      </c>
      <c r="B626" s="35" t="s">
        <v>679</v>
      </c>
      <c r="C626" s="35"/>
      <c r="D626" s="35"/>
      <c r="E626" s="35" t="s">
        <v>132</v>
      </c>
      <c r="F626" s="36">
        <v>120</v>
      </c>
      <c r="G626" s="37"/>
      <c r="H626" s="37">
        <f>G626*F626</f>
        <v>0</v>
      </c>
      <c r="I626" s="37">
        <f>G626*0.08</f>
        <v>0</v>
      </c>
      <c r="J626" s="37">
        <f>G626*1.08</f>
        <v>0</v>
      </c>
      <c r="K626" s="37">
        <f>G626*J626</f>
        <v>0</v>
      </c>
    </row>
    <row r="627" spans="1:11" ht="15.75">
      <c r="A627" s="38"/>
      <c r="B627" s="24" t="s">
        <v>14</v>
      </c>
      <c r="C627" s="24"/>
      <c r="D627" s="24"/>
      <c r="E627" s="24"/>
      <c r="F627" s="39"/>
      <c r="G627" s="40"/>
      <c r="H627" s="40">
        <f>SUM(H626)</f>
        <v>0</v>
      </c>
      <c r="I627" s="40"/>
      <c r="J627" s="37"/>
      <c r="K627" s="40">
        <f>SUM(K626)</f>
        <v>0</v>
      </c>
    </row>
    <row r="628" spans="1:11" ht="15.75">
      <c r="A628" s="45"/>
      <c r="B628" s="46"/>
      <c r="C628" s="46"/>
      <c r="D628" s="46"/>
      <c r="E628" s="46"/>
      <c r="F628" s="47"/>
      <c r="G628" s="48"/>
      <c r="H628" s="48"/>
      <c r="I628" s="48"/>
      <c r="K628" s="48"/>
    </row>
    <row r="629" spans="1:11" ht="15.75">
      <c r="A629" s="52"/>
      <c r="B629" s="51" t="s">
        <v>763</v>
      </c>
      <c r="C629" s="51"/>
      <c r="D629" s="51"/>
      <c r="E629" s="51"/>
      <c r="F629" s="53"/>
      <c r="G629" s="54"/>
      <c r="H629" s="54"/>
      <c r="I629" s="54"/>
      <c r="J629" s="29"/>
      <c r="K629" s="54"/>
    </row>
    <row r="630" spans="1:11" ht="31.5">
      <c r="A630" s="30" t="s">
        <v>1</v>
      </c>
      <c r="B630" s="31" t="s">
        <v>2</v>
      </c>
      <c r="C630" s="31" t="s">
        <v>3</v>
      </c>
      <c r="D630" s="31" t="s">
        <v>4</v>
      </c>
      <c r="E630" s="31" t="s">
        <v>5</v>
      </c>
      <c r="F630" s="32" t="s">
        <v>6</v>
      </c>
      <c r="G630" s="33" t="s">
        <v>7</v>
      </c>
      <c r="H630" s="33" t="s">
        <v>8</v>
      </c>
      <c r="I630" s="33" t="s">
        <v>9</v>
      </c>
      <c r="J630" s="33" t="s">
        <v>10</v>
      </c>
      <c r="K630" s="33" t="s">
        <v>11</v>
      </c>
    </row>
    <row r="631" spans="1:11" ht="31.5">
      <c r="A631" s="34">
        <v>1</v>
      </c>
      <c r="B631" s="35" t="s">
        <v>681</v>
      </c>
      <c r="C631" s="35"/>
      <c r="D631" s="35"/>
      <c r="E631" s="35" t="s">
        <v>682</v>
      </c>
      <c r="F631" s="36">
        <v>200</v>
      </c>
      <c r="G631" s="37"/>
      <c r="H631" s="37">
        <f aca="true" t="shared" si="32" ref="H631:H647">G631*F631</f>
        <v>0</v>
      </c>
      <c r="I631" s="37">
        <f>G631*0.08</f>
        <v>0</v>
      </c>
      <c r="J631" s="37">
        <f>G631*1.08</f>
        <v>0</v>
      </c>
      <c r="K631" s="37">
        <f>F631*J631</f>
        <v>0</v>
      </c>
    </row>
    <row r="632" spans="1:11" ht="15.75">
      <c r="A632" s="34">
        <v>2</v>
      </c>
      <c r="B632" s="35" t="s">
        <v>683</v>
      </c>
      <c r="C632" s="35"/>
      <c r="D632" s="35"/>
      <c r="E632" s="35" t="s">
        <v>112</v>
      </c>
      <c r="F632" s="36">
        <v>300</v>
      </c>
      <c r="G632" s="37"/>
      <c r="H632" s="37">
        <f t="shared" si="32"/>
        <v>0</v>
      </c>
      <c r="I632" s="37">
        <f aca="true" t="shared" si="33" ref="I632:I647">G632*0.08</f>
        <v>0</v>
      </c>
      <c r="J632" s="37">
        <f aca="true" t="shared" si="34" ref="J632:J640">G632*1.08</f>
        <v>0</v>
      </c>
      <c r="K632" s="37">
        <f aca="true" t="shared" si="35" ref="K632:K647">F632*J632</f>
        <v>0</v>
      </c>
    </row>
    <row r="633" spans="1:11" ht="15.75">
      <c r="A633" s="34">
        <v>3</v>
      </c>
      <c r="B633" s="35" t="s">
        <v>684</v>
      </c>
      <c r="C633" s="35"/>
      <c r="D633" s="35"/>
      <c r="E633" s="35" t="s">
        <v>120</v>
      </c>
      <c r="F633" s="36">
        <v>20</v>
      </c>
      <c r="G633" s="37"/>
      <c r="H633" s="37">
        <f t="shared" si="32"/>
        <v>0</v>
      </c>
      <c r="I633" s="37">
        <f t="shared" si="33"/>
        <v>0</v>
      </c>
      <c r="J633" s="37">
        <f t="shared" si="34"/>
        <v>0</v>
      </c>
      <c r="K633" s="37">
        <f t="shared" si="35"/>
        <v>0</v>
      </c>
    </row>
    <row r="634" spans="1:11" ht="15.75">
      <c r="A634" s="34">
        <v>4</v>
      </c>
      <c r="B634" s="35" t="s">
        <v>685</v>
      </c>
      <c r="C634" s="35"/>
      <c r="D634" s="35"/>
      <c r="E634" s="35" t="s">
        <v>157</v>
      </c>
      <c r="F634" s="36">
        <v>25</v>
      </c>
      <c r="G634" s="37"/>
      <c r="H634" s="37">
        <f t="shared" si="32"/>
        <v>0</v>
      </c>
      <c r="I634" s="37">
        <f t="shared" si="33"/>
        <v>0</v>
      </c>
      <c r="J634" s="37">
        <f t="shared" si="34"/>
        <v>0</v>
      </c>
      <c r="K634" s="37">
        <f t="shared" si="35"/>
        <v>0</v>
      </c>
    </row>
    <row r="635" spans="1:11" ht="31.5">
      <c r="A635" s="34">
        <v>5</v>
      </c>
      <c r="B635" s="35" t="s">
        <v>975</v>
      </c>
      <c r="C635" s="35"/>
      <c r="D635" s="35"/>
      <c r="E635" s="35" t="s">
        <v>976</v>
      </c>
      <c r="F635" s="36">
        <v>100</v>
      </c>
      <c r="G635" s="37"/>
      <c r="H635" s="37">
        <f t="shared" si="32"/>
        <v>0</v>
      </c>
      <c r="I635" s="37">
        <f t="shared" si="33"/>
        <v>0</v>
      </c>
      <c r="J635" s="37">
        <f t="shared" si="34"/>
        <v>0</v>
      </c>
      <c r="K635" s="37">
        <f t="shared" si="35"/>
        <v>0</v>
      </c>
    </row>
    <row r="636" spans="1:11" ht="15.75">
      <c r="A636" s="34">
        <v>6</v>
      </c>
      <c r="B636" s="35" t="s">
        <v>686</v>
      </c>
      <c r="C636" s="35"/>
      <c r="D636" s="35"/>
      <c r="E636" s="35" t="s">
        <v>126</v>
      </c>
      <c r="F636" s="36">
        <v>600</v>
      </c>
      <c r="G636" s="37"/>
      <c r="H636" s="37">
        <f t="shared" si="32"/>
        <v>0</v>
      </c>
      <c r="I636" s="37">
        <f t="shared" si="33"/>
        <v>0</v>
      </c>
      <c r="J636" s="37">
        <f t="shared" si="34"/>
        <v>0</v>
      </c>
      <c r="K636" s="37">
        <f t="shared" si="35"/>
        <v>0</v>
      </c>
    </row>
    <row r="637" spans="1:11" ht="15.75">
      <c r="A637" s="34">
        <v>7</v>
      </c>
      <c r="B637" s="35" t="s">
        <v>687</v>
      </c>
      <c r="C637" s="35"/>
      <c r="D637" s="35"/>
      <c r="E637" s="35" t="s">
        <v>126</v>
      </c>
      <c r="F637" s="36">
        <v>30</v>
      </c>
      <c r="G637" s="37"/>
      <c r="H637" s="37">
        <f t="shared" si="32"/>
        <v>0</v>
      </c>
      <c r="I637" s="37">
        <f t="shared" si="33"/>
        <v>0</v>
      </c>
      <c r="J637" s="37">
        <f t="shared" si="34"/>
        <v>0</v>
      </c>
      <c r="K637" s="37">
        <f t="shared" si="35"/>
        <v>0</v>
      </c>
    </row>
    <row r="638" spans="1:11" ht="15.75">
      <c r="A638" s="34">
        <v>8</v>
      </c>
      <c r="B638" s="35" t="s">
        <v>688</v>
      </c>
      <c r="C638" s="35"/>
      <c r="D638" s="35"/>
      <c r="E638" s="35" t="s">
        <v>112</v>
      </c>
      <c r="F638" s="36">
        <v>10</v>
      </c>
      <c r="G638" s="37"/>
      <c r="H638" s="37">
        <f t="shared" si="32"/>
        <v>0</v>
      </c>
      <c r="I638" s="37">
        <f t="shared" si="33"/>
        <v>0</v>
      </c>
      <c r="J638" s="37">
        <f t="shared" si="34"/>
        <v>0</v>
      </c>
      <c r="K638" s="37">
        <f t="shared" si="35"/>
        <v>0</v>
      </c>
    </row>
    <row r="639" spans="1:11" ht="15.75">
      <c r="A639" s="34">
        <v>9</v>
      </c>
      <c r="B639" s="35" t="s">
        <v>689</v>
      </c>
      <c r="C639" s="35"/>
      <c r="D639" s="35"/>
      <c r="E639" s="35" t="s">
        <v>112</v>
      </c>
      <c r="F639" s="36">
        <v>10</v>
      </c>
      <c r="G639" s="37"/>
      <c r="H639" s="37">
        <f t="shared" si="32"/>
        <v>0</v>
      </c>
      <c r="I639" s="37">
        <f t="shared" si="33"/>
        <v>0</v>
      </c>
      <c r="J639" s="37">
        <f t="shared" si="34"/>
        <v>0</v>
      </c>
      <c r="K639" s="37">
        <f t="shared" si="35"/>
        <v>0</v>
      </c>
    </row>
    <row r="640" spans="1:11" ht="15.75">
      <c r="A640" s="34">
        <v>10</v>
      </c>
      <c r="B640" s="35" t="s">
        <v>690</v>
      </c>
      <c r="C640" s="35"/>
      <c r="D640" s="35"/>
      <c r="E640" s="35" t="s">
        <v>120</v>
      </c>
      <c r="F640" s="36">
        <v>10</v>
      </c>
      <c r="G640" s="37"/>
      <c r="H640" s="37">
        <f t="shared" si="32"/>
        <v>0</v>
      </c>
      <c r="I640" s="37">
        <f t="shared" si="33"/>
        <v>0</v>
      </c>
      <c r="J640" s="37">
        <f t="shared" si="34"/>
        <v>0</v>
      </c>
      <c r="K640" s="37">
        <f t="shared" si="35"/>
        <v>0</v>
      </c>
    </row>
    <row r="641" spans="1:11" ht="26.25">
      <c r="A641" s="34">
        <v>11</v>
      </c>
      <c r="B641" s="160" t="s">
        <v>691</v>
      </c>
      <c r="C641" s="35"/>
      <c r="D641" s="35"/>
      <c r="E641" s="35" t="s">
        <v>120</v>
      </c>
      <c r="F641" s="36">
        <v>10</v>
      </c>
      <c r="G641" s="37"/>
      <c r="H641" s="37">
        <f t="shared" si="32"/>
        <v>0</v>
      </c>
      <c r="I641" s="37">
        <f t="shared" si="33"/>
        <v>0</v>
      </c>
      <c r="J641" s="37">
        <f aca="true" t="shared" si="36" ref="J641:J647">G641*1.08</f>
        <v>0</v>
      </c>
      <c r="K641" s="37">
        <f t="shared" si="35"/>
        <v>0</v>
      </c>
    </row>
    <row r="642" spans="1:11" ht="26.25">
      <c r="A642" s="34">
        <v>12</v>
      </c>
      <c r="B642" s="160" t="s">
        <v>692</v>
      </c>
      <c r="C642" s="35"/>
      <c r="D642" s="35"/>
      <c r="E642" s="35" t="s">
        <v>120</v>
      </c>
      <c r="F642" s="36">
        <v>10</v>
      </c>
      <c r="G642" s="37"/>
      <c r="H642" s="37">
        <f t="shared" si="32"/>
        <v>0</v>
      </c>
      <c r="I642" s="37">
        <f t="shared" si="33"/>
        <v>0</v>
      </c>
      <c r="J642" s="37">
        <f t="shared" si="36"/>
        <v>0</v>
      </c>
      <c r="K642" s="37">
        <f t="shared" si="35"/>
        <v>0</v>
      </c>
    </row>
    <row r="643" spans="1:11" ht="31.5">
      <c r="A643" s="34">
        <v>13</v>
      </c>
      <c r="B643" s="35" t="s">
        <v>694</v>
      </c>
      <c r="C643" s="35"/>
      <c r="D643" s="35"/>
      <c r="E643" s="35" t="s">
        <v>535</v>
      </c>
      <c r="F643" s="36">
        <v>500</v>
      </c>
      <c r="G643" s="37"/>
      <c r="H643" s="37">
        <f t="shared" si="32"/>
        <v>0</v>
      </c>
      <c r="I643" s="37">
        <f t="shared" si="33"/>
        <v>0</v>
      </c>
      <c r="J643" s="37">
        <f t="shared" si="36"/>
        <v>0</v>
      </c>
      <c r="K643" s="37">
        <f t="shared" si="35"/>
        <v>0</v>
      </c>
    </row>
    <row r="644" spans="1:11" ht="15.75">
      <c r="A644" s="34">
        <v>14</v>
      </c>
      <c r="B644" s="35" t="s">
        <v>695</v>
      </c>
      <c r="C644" s="35"/>
      <c r="D644" s="35"/>
      <c r="E644" s="35" t="s">
        <v>112</v>
      </c>
      <c r="F644" s="36">
        <v>40</v>
      </c>
      <c r="G644" s="37"/>
      <c r="H644" s="37">
        <f t="shared" si="32"/>
        <v>0</v>
      </c>
      <c r="I644" s="37">
        <f t="shared" si="33"/>
        <v>0</v>
      </c>
      <c r="J644" s="37">
        <f t="shared" si="36"/>
        <v>0</v>
      </c>
      <c r="K644" s="37">
        <f t="shared" si="35"/>
        <v>0</v>
      </c>
    </row>
    <row r="645" spans="1:11" ht="15.75">
      <c r="A645" s="34">
        <v>15</v>
      </c>
      <c r="B645" s="35" t="s">
        <v>696</v>
      </c>
      <c r="C645" s="35"/>
      <c r="D645" s="35"/>
      <c r="E645" s="35" t="s">
        <v>120</v>
      </c>
      <c r="F645" s="36">
        <v>30</v>
      </c>
      <c r="G645" s="37"/>
      <c r="H645" s="37">
        <f t="shared" si="32"/>
        <v>0</v>
      </c>
      <c r="I645" s="37">
        <f t="shared" si="33"/>
        <v>0</v>
      </c>
      <c r="J645" s="37">
        <f t="shared" si="36"/>
        <v>0</v>
      </c>
      <c r="K645" s="37">
        <f t="shared" si="35"/>
        <v>0</v>
      </c>
    </row>
    <row r="646" spans="1:11" ht="15.75">
      <c r="A646" s="34">
        <v>16</v>
      </c>
      <c r="B646" s="35" t="s">
        <v>697</v>
      </c>
      <c r="C646" s="35"/>
      <c r="D646" s="35"/>
      <c r="E646" s="35" t="s">
        <v>126</v>
      </c>
      <c r="F646" s="36">
        <v>20</v>
      </c>
      <c r="G646" s="37"/>
      <c r="H646" s="37">
        <f t="shared" si="32"/>
        <v>0</v>
      </c>
      <c r="I646" s="37">
        <f t="shared" si="33"/>
        <v>0</v>
      </c>
      <c r="J646" s="37">
        <f t="shared" si="36"/>
        <v>0</v>
      </c>
      <c r="K646" s="37">
        <f t="shared" si="35"/>
        <v>0</v>
      </c>
    </row>
    <row r="647" spans="1:11" ht="31.5">
      <c r="A647" s="34">
        <v>17</v>
      </c>
      <c r="B647" s="55" t="s">
        <v>698</v>
      </c>
      <c r="C647" s="55"/>
      <c r="D647" s="55"/>
      <c r="E647" s="55" t="s">
        <v>699</v>
      </c>
      <c r="F647" s="56">
        <v>200</v>
      </c>
      <c r="G647" s="37"/>
      <c r="H647" s="37">
        <f t="shared" si="32"/>
        <v>0</v>
      </c>
      <c r="I647" s="37">
        <f t="shared" si="33"/>
        <v>0</v>
      </c>
      <c r="J647" s="37">
        <f t="shared" si="36"/>
        <v>0</v>
      </c>
      <c r="K647" s="37">
        <f t="shared" si="35"/>
        <v>0</v>
      </c>
    </row>
    <row r="648" spans="1:11" ht="15.75">
      <c r="A648" s="38"/>
      <c r="B648" s="24" t="s">
        <v>14</v>
      </c>
      <c r="C648" s="24"/>
      <c r="D648" s="24"/>
      <c r="E648" s="24"/>
      <c r="F648" s="39"/>
      <c r="G648" s="40"/>
      <c r="H648" s="40">
        <f>SUM(H631:H647)</f>
        <v>0</v>
      </c>
      <c r="I648" s="40"/>
      <c r="J648" s="37"/>
      <c r="K648" s="40">
        <f>SUM(K631:K647)</f>
        <v>0</v>
      </c>
    </row>
    <row r="650" spans="1:11" ht="15.75">
      <c r="A650" s="52"/>
      <c r="B650" s="51" t="s">
        <v>678</v>
      </c>
      <c r="C650" s="51"/>
      <c r="D650" s="51"/>
      <c r="E650" s="51"/>
      <c r="F650" s="53"/>
      <c r="G650" s="54"/>
      <c r="H650" s="54"/>
      <c r="I650" s="54"/>
      <c r="J650" s="29"/>
      <c r="K650" s="54"/>
    </row>
    <row r="651" spans="1:11" ht="31.5">
      <c r="A651" s="30" t="s">
        <v>1</v>
      </c>
      <c r="B651" s="31" t="s">
        <v>2</v>
      </c>
      <c r="C651" s="31" t="s">
        <v>3</v>
      </c>
      <c r="D651" s="31" t="s">
        <v>4</v>
      </c>
      <c r="E651" s="31" t="s">
        <v>5</v>
      </c>
      <c r="F651" s="32" t="s">
        <v>6</v>
      </c>
      <c r="G651" s="33" t="s">
        <v>7</v>
      </c>
      <c r="H651" s="33" t="s">
        <v>8</v>
      </c>
      <c r="I651" s="33" t="s">
        <v>9</v>
      </c>
      <c r="J651" s="33" t="s">
        <v>10</v>
      </c>
      <c r="K651" s="33" t="s">
        <v>11</v>
      </c>
    </row>
    <row r="652" spans="1:11" ht="15.75">
      <c r="A652" s="34">
        <v>2</v>
      </c>
      <c r="B652" s="35" t="s">
        <v>702</v>
      </c>
      <c r="C652" s="35"/>
      <c r="D652" s="35"/>
      <c r="E652" s="35" t="s">
        <v>157</v>
      </c>
      <c r="F652" s="36">
        <v>180</v>
      </c>
      <c r="G652" s="37"/>
      <c r="H652" s="37">
        <f>G652*F652</f>
        <v>0</v>
      </c>
      <c r="I652" s="37">
        <f>G652*0.08</f>
        <v>0</v>
      </c>
      <c r="J652" s="37">
        <f>G652*1.08</f>
        <v>0</v>
      </c>
      <c r="K652" s="37">
        <f>G652*1.08*F652</f>
        <v>0</v>
      </c>
    </row>
    <row r="653" spans="1:11" ht="15.75">
      <c r="A653" s="34">
        <v>3</v>
      </c>
      <c r="B653" s="35" t="s">
        <v>703</v>
      </c>
      <c r="C653" s="35"/>
      <c r="D653" s="35"/>
      <c r="E653" s="35" t="s">
        <v>157</v>
      </c>
      <c r="F653" s="36">
        <v>300</v>
      </c>
      <c r="G653" s="37"/>
      <c r="H653" s="37">
        <f>G653*F653</f>
        <v>0</v>
      </c>
      <c r="I653" s="37">
        <f>G653*0.08</f>
        <v>0</v>
      </c>
      <c r="J653" s="37">
        <f>G653*1.08</f>
        <v>0</v>
      </c>
      <c r="K653" s="37">
        <f>G653*1.08*F653</f>
        <v>0</v>
      </c>
    </row>
    <row r="654" spans="1:11" ht="15.75">
      <c r="A654" s="34">
        <v>4</v>
      </c>
      <c r="B654" s="35" t="s">
        <v>704</v>
      </c>
      <c r="C654" s="35"/>
      <c r="D654" s="35"/>
      <c r="E654" s="35" t="s">
        <v>157</v>
      </c>
      <c r="F654" s="36">
        <v>850</v>
      </c>
      <c r="G654" s="37"/>
      <c r="H654" s="37">
        <f>G654*F654</f>
        <v>0</v>
      </c>
      <c r="I654" s="37">
        <f>G654*0.08</f>
        <v>0</v>
      </c>
      <c r="J654" s="37">
        <f>G654*1.08</f>
        <v>0</v>
      </c>
      <c r="K654" s="37">
        <f>G654*1.08*F654</f>
        <v>0</v>
      </c>
    </row>
    <row r="655" spans="1:11" ht="15.75">
      <c r="A655" s="34">
        <v>5</v>
      </c>
      <c r="B655" s="35" t="s">
        <v>705</v>
      </c>
      <c r="C655" s="35"/>
      <c r="D655" s="35"/>
      <c r="E655" s="35" t="s">
        <v>157</v>
      </c>
      <c r="F655" s="36">
        <v>350</v>
      </c>
      <c r="G655" s="37"/>
      <c r="H655" s="37">
        <f>G655*F655</f>
        <v>0</v>
      </c>
      <c r="I655" s="37">
        <f>G655*0.08</f>
        <v>0</v>
      </c>
      <c r="J655" s="37">
        <f>G655*1.08</f>
        <v>0</v>
      </c>
      <c r="K655" s="37">
        <f>G655*1.08*F655</f>
        <v>0</v>
      </c>
    </row>
    <row r="656" spans="1:11" ht="15.75">
      <c r="A656" s="38"/>
      <c r="B656" s="24" t="s">
        <v>14</v>
      </c>
      <c r="C656" s="24"/>
      <c r="D656" s="24"/>
      <c r="E656" s="24"/>
      <c r="F656" s="39"/>
      <c r="G656" s="40"/>
      <c r="H656" s="40">
        <f>SUM(H652:H655)</f>
        <v>0</v>
      </c>
      <c r="I656" s="40"/>
      <c r="J656" s="37"/>
      <c r="K656" s="40">
        <f>SUM(K652:K655)</f>
        <v>0</v>
      </c>
    </row>
    <row r="658" spans="1:11" ht="15.75">
      <c r="A658" s="52"/>
      <c r="B658" s="51" t="s">
        <v>680</v>
      </c>
      <c r="C658" s="51"/>
      <c r="D658" s="51"/>
      <c r="E658" s="51"/>
      <c r="F658" s="53"/>
      <c r="G658" s="54"/>
      <c r="H658" s="54"/>
      <c r="I658" s="54"/>
      <c r="J658" s="29"/>
      <c r="K658" s="54"/>
    </row>
    <row r="659" spans="1:11" ht="31.5">
      <c r="A659" s="30" t="s">
        <v>1</v>
      </c>
      <c r="B659" s="31" t="s">
        <v>2</v>
      </c>
      <c r="C659" s="31" t="s">
        <v>3</v>
      </c>
      <c r="D659" s="31" t="s">
        <v>4</v>
      </c>
      <c r="E659" s="31" t="s">
        <v>5</v>
      </c>
      <c r="F659" s="32" t="s">
        <v>6</v>
      </c>
      <c r="G659" s="33" t="s">
        <v>7</v>
      </c>
      <c r="H659" s="33" t="s">
        <v>8</v>
      </c>
      <c r="I659" s="33" t="s">
        <v>9</v>
      </c>
      <c r="J659" s="33" t="s">
        <v>10</v>
      </c>
      <c r="K659" s="33" t="s">
        <v>11</v>
      </c>
    </row>
    <row r="660" spans="1:11" ht="31.5">
      <c r="A660" s="34">
        <v>1</v>
      </c>
      <c r="B660" s="35" t="s">
        <v>707</v>
      </c>
      <c r="C660" s="35"/>
      <c r="D660" s="35"/>
      <c r="E660" s="35" t="s">
        <v>708</v>
      </c>
      <c r="F660" s="36">
        <v>100</v>
      </c>
      <c r="G660" s="37"/>
      <c r="H660" s="37">
        <f>G660*F660</f>
        <v>0</v>
      </c>
      <c r="I660" s="37">
        <f>G660*0.08</f>
        <v>0</v>
      </c>
      <c r="J660" s="37">
        <f>G660*1.08</f>
        <v>0</v>
      </c>
      <c r="K660" s="37">
        <f>F660*J660</f>
        <v>0</v>
      </c>
    </row>
    <row r="661" spans="1:11" ht="31.5">
      <c r="A661" s="34">
        <v>2</v>
      </c>
      <c r="B661" s="35" t="s">
        <v>709</v>
      </c>
      <c r="C661" s="35"/>
      <c r="D661" s="35"/>
      <c r="E661" s="35" t="s">
        <v>19</v>
      </c>
      <c r="F661" s="36">
        <v>40</v>
      </c>
      <c r="G661" s="37"/>
      <c r="H661" s="37">
        <f>G661*F661</f>
        <v>0</v>
      </c>
      <c r="I661" s="37">
        <f>G661*0.08</f>
        <v>0</v>
      </c>
      <c r="J661" s="37">
        <f>G661*1.08</f>
        <v>0</v>
      </c>
      <c r="K661" s="37">
        <f>F661*J661</f>
        <v>0</v>
      </c>
    </row>
    <row r="662" spans="1:11" ht="15.75">
      <c r="A662" s="38"/>
      <c r="B662" s="24" t="s">
        <v>14</v>
      </c>
      <c r="C662" s="24"/>
      <c r="D662" s="24"/>
      <c r="E662" s="24"/>
      <c r="F662" s="39"/>
      <c r="G662" s="40"/>
      <c r="H662" s="40">
        <f>SUM(H660:H661)</f>
        <v>0</v>
      </c>
      <c r="I662" s="40"/>
      <c r="J662" s="37"/>
      <c r="K662" s="40">
        <f>SUM(K660:K661)</f>
        <v>0</v>
      </c>
    </row>
    <row r="663" spans="1:11" ht="15.75">
      <c r="A663" s="38"/>
      <c r="B663" s="24"/>
      <c r="C663" s="24"/>
      <c r="D663" s="24"/>
      <c r="E663" s="24"/>
      <c r="F663" s="39"/>
      <c r="G663" s="40"/>
      <c r="H663" s="40"/>
      <c r="I663" s="40"/>
      <c r="J663" s="37"/>
      <c r="K663" s="40"/>
    </row>
    <row r="664" spans="1:11" ht="15.75">
      <c r="A664" s="50"/>
      <c r="B664" s="51" t="s">
        <v>764</v>
      </c>
      <c r="C664" s="27"/>
      <c r="D664" s="27"/>
      <c r="E664" s="27"/>
      <c r="F664" s="28"/>
      <c r="G664" s="29"/>
      <c r="H664" s="29"/>
      <c r="I664" s="29"/>
      <c r="J664" s="29"/>
      <c r="K664" s="29"/>
    </row>
    <row r="665" spans="1:11" ht="31.5">
      <c r="A665" s="30" t="s">
        <v>1</v>
      </c>
      <c r="B665" s="31" t="s">
        <v>2</v>
      </c>
      <c r="C665" s="31" t="s">
        <v>3</v>
      </c>
      <c r="D665" s="31" t="s">
        <v>4</v>
      </c>
      <c r="E665" s="31" t="s">
        <v>5</v>
      </c>
      <c r="F665" s="32" t="s">
        <v>6</v>
      </c>
      <c r="G665" s="33" t="s">
        <v>7</v>
      </c>
      <c r="H665" s="33" t="s">
        <v>8</v>
      </c>
      <c r="I665" s="33" t="s">
        <v>9</v>
      </c>
      <c r="J665" s="33" t="s">
        <v>10</v>
      </c>
      <c r="K665" s="33" t="s">
        <v>11</v>
      </c>
    </row>
    <row r="666" spans="1:11" ht="31.5">
      <c r="A666" s="34">
        <v>1</v>
      </c>
      <c r="B666" s="35" t="s">
        <v>711</v>
      </c>
      <c r="C666" s="35"/>
      <c r="D666" s="35"/>
      <c r="E666" s="35" t="s">
        <v>712</v>
      </c>
      <c r="F666" s="36">
        <v>100</v>
      </c>
      <c r="G666" s="37"/>
      <c r="H666" s="37">
        <f>(F666*G666)</f>
        <v>0</v>
      </c>
      <c r="I666" s="37">
        <f>G666*0.08</f>
        <v>0</v>
      </c>
      <c r="J666" s="37">
        <f>G666*1.08</f>
        <v>0</v>
      </c>
      <c r="K666" s="37">
        <f>F666*J666</f>
        <v>0</v>
      </c>
    </row>
    <row r="667" spans="1:11" ht="31.5">
      <c r="A667" s="34">
        <v>2</v>
      </c>
      <c r="B667" s="35" t="s">
        <v>713</v>
      </c>
      <c r="C667" s="35"/>
      <c r="D667" s="35"/>
      <c r="E667" s="35" t="s">
        <v>712</v>
      </c>
      <c r="F667" s="36">
        <v>100</v>
      </c>
      <c r="G667" s="37"/>
      <c r="H667" s="37">
        <f>(F667*G667)</f>
        <v>0</v>
      </c>
      <c r="I667" s="37">
        <f>G667*0.08</f>
        <v>0</v>
      </c>
      <c r="J667" s="37">
        <f>G667*1.08</f>
        <v>0</v>
      </c>
      <c r="K667" s="37">
        <f>F667*J667</f>
        <v>0</v>
      </c>
    </row>
    <row r="668" spans="1:11" ht="15.75">
      <c r="A668" s="38"/>
      <c r="B668" s="24" t="s">
        <v>14</v>
      </c>
      <c r="C668" s="24"/>
      <c r="D668" s="24"/>
      <c r="E668" s="24"/>
      <c r="F668" s="39"/>
      <c r="G668" s="40"/>
      <c r="H668" s="40">
        <f>SUM(H666:H667)</f>
        <v>0</v>
      </c>
      <c r="I668" s="40"/>
      <c r="J668" s="37"/>
      <c r="K668" s="40">
        <f>SUM(K666:K667)</f>
        <v>0</v>
      </c>
    </row>
    <row r="670" spans="1:11" ht="15.75">
      <c r="A670" s="52"/>
      <c r="B670" s="51" t="s">
        <v>700</v>
      </c>
      <c r="C670" s="51"/>
      <c r="D670" s="51"/>
      <c r="E670" s="51"/>
      <c r="F670" s="53"/>
      <c r="G670" s="54"/>
      <c r="H670" s="54"/>
      <c r="I670" s="54"/>
      <c r="J670" s="29"/>
      <c r="K670" s="54"/>
    </row>
    <row r="671" spans="1:11" ht="31.5">
      <c r="A671" s="30" t="s">
        <v>1</v>
      </c>
      <c r="B671" s="31" t="s">
        <v>2</v>
      </c>
      <c r="C671" s="31" t="s">
        <v>3</v>
      </c>
      <c r="D671" s="31" t="s">
        <v>4</v>
      </c>
      <c r="E671" s="31" t="s">
        <v>5</v>
      </c>
      <c r="F671" s="32" t="s">
        <v>6</v>
      </c>
      <c r="G671" s="33" t="s">
        <v>7</v>
      </c>
      <c r="H671" s="33" t="s">
        <v>8</v>
      </c>
      <c r="I671" s="33" t="s">
        <v>9</v>
      </c>
      <c r="J671" s="33" t="s">
        <v>10</v>
      </c>
      <c r="K671" s="33" t="s">
        <v>11</v>
      </c>
    </row>
    <row r="672" spans="1:11" ht="31.5">
      <c r="A672" s="34">
        <v>1</v>
      </c>
      <c r="B672" s="35" t="s">
        <v>715</v>
      </c>
      <c r="C672" s="35"/>
      <c r="D672" s="35"/>
      <c r="E672" s="35" t="s">
        <v>716</v>
      </c>
      <c r="F672" s="36">
        <v>600</v>
      </c>
      <c r="G672" s="37"/>
      <c r="H672" s="37">
        <f>F672*G672</f>
        <v>0</v>
      </c>
      <c r="I672" s="37">
        <f>G672*0.08</f>
        <v>0</v>
      </c>
      <c r="J672" s="37">
        <f>G672*1.08</f>
        <v>0</v>
      </c>
      <c r="K672" s="37">
        <f>F672*J672</f>
        <v>0</v>
      </c>
    </row>
    <row r="673" spans="1:11" ht="15.75">
      <c r="A673" s="38"/>
      <c r="B673" s="24" t="s">
        <v>14</v>
      </c>
      <c r="C673" s="24"/>
      <c r="D673" s="24"/>
      <c r="E673" s="24"/>
      <c r="F673" s="39"/>
      <c r="G673" s="40"/>
      <c r="H673" s="40">
        <f>SUM(H672:H672)</f>
        <v>0</v>
      </c>
      <c r="I673" s="40"/>
      <c r="J673" s="37"/>
      <c r="K673" s="40">
        <f>SUM(K672:K672)</f>
        <v>0</v>
      </c>
    </row>
    <row r="675" spans="1:11" ht="15.75">
      <c r="A675" s="52"/>
      <c r="B675" s="51" t="s">
        <v>765</v>
      </c>
      <c r="C675" s="51"/>
      <c r="D675" s="51"/>
      <c r="E675" s="51"/>
      <c r="F675" s="53"/>
      <c r="G675" s="54"/>
      <c r="H675" s="54"/>
      <c r="I675" s="54"/>
      <c r="J675" s="29"/>
      <c r="K675" s="54"/>
    </row>
    <row r="676" spans="1:11" ht="31.5">
      <c r="A676" s="30" t="s">
        <v>1</v>
      </c>
      <c r="B676" s="31" t="s">
        <v>2</v>
      </c>
      <c r="C676" s="31" t="s">
        <v>3</v>
      </c>
      <c r="D676" s="31" t="s">
        <v>4</v>
      </c>
      <c r="E676" s="31" t="s">
        <v>5</v>
      </c>
      <c r="F676" s="32" t="s">
        <v>6</v>
      </c>
      <c r="G676" s="33" t="s">
        <v>7</v>
      </c>
      <c r="H676" s="33" t="s">
        <v>8</v>
      </c>
      <c r="I676" s="33" t="s">
        <v>9</v>
      </c>
      <c r="J676" s="33" t="s">
        <v>10</v>
      </c>
      <c r="K676" s="33" t="s">
        <v>11</v>
      </c>
    </row>
    <row r="677" spans="1:11" ht="31.5">
      <c r="A677" s="34">
        <v>1</v>
      </c>
      <c r="B677" s="35" t="s">
        <v>718</v>
      </c>
      <c r="C677" s="35"/>
      <c r="D677" s="35"/>
      <c r="E677" s="35" t="s">
        <v>719</v>
      </c>
      <c r="F677" s="36">
        <v>100</v>
      </c>
      <c r="G677" s="37"/>
      <c r="H677" s="37">
        <f>(F677*G677)</f>
        <v>0</v>
      </c>
      <c r="I677" s="37">
        <f>G677*0.08</f>
        <v>0</v>
      </c>
      <c r="J677" s="37">
        <f>G677*1.08</f>
        <v>0</v>
      </c>
      <c r="K677" s="37">
        <f>F677*J677</f>
        <v>0</v>
      </c>
    </row>
    <row r="678" spans="1:11" ht="31.5">
      <c r="A678" s="34">
        <v>2</v>
      </c>
      <c r="B678" s="35" t="s">
        <v>720</v>
      </c>
      <c r="C678" s="35"/>
      <c r="D678" s="35"/>
      <c r="E678" s="35" t="s">
        <v>719</v>
      </c>
      <c r="F678" s="36">
        <v>140</v>
      </c>
      <c r="G678" s="37"/>
      <c r="H678" s="37">
        <f>(F678*G678)</f>
        <v>0</v>
      </c>
      <c r="I678" s="37">
        <f>G678*0.08</f>
        <v>0</v>
      </c>
      <c r="J678" s="37">
        <f>G678*1.08</f>
        <v>0</v>
      </c>
      <c r="K678" s="37">
        <f>F678*J678</f>
        <v>0</v>
      </c>
    </row>
    <row r="679" spans="1:11" ht="15.75">
      <c r="A679" s="38"/>
      <c r="B679" s="24" t="s">
        <v>14</v>
      </c>
      <c r="C679" s="24"/>
      <c r="D679" s="24"/>
      <c r="E679" s="24"/>
      <c r="F679" s="39"/>
      <c r="G679" s="40"/>
      <c r="H679" s="40">
        <f>SUM(H677:H678)</f>
        <v>0</v>
      </c>
      <c r="I679" s="40"/>
      <c r="J679" s="37"/>
      <c r="K679" s="40">
        <f>SUM(K677:K678)</f>
        <v>0</v>
      </c>
    </row>
    <row r="681" spans="1:11" ht="15.75">
      <c r="A681" s="52"/>
      <c r="B681" s="51" t="s">
        <v>706</v>
      </c>
      <c r="C681" s="51"/>
      <c r="D681" s="51"/>
      <c r="E681" s="51"/>
      <c r="F681" s="53"/>
      <c r="G681" s="54"/>
      <c r="H681" s="54"/>
      <c r="I681" s="54"/>
      <c r="J681" s="29"/>
      <c r="K681" s="54"/>
    </row>
    <row r="682" spans="1:11" ht="31.5">
      <c r="A682" s="30" t="s">
        <v>1</v>
      </c>
      <c r="B682" s="31" t="s">
        <v>2</v>
      </c>
      <c r="C682" s="31" t="s">
        <v>3</v>
      </c>
      <c r="D682" s="31" t="s">
        <v>4</v>
      </c>
      <c r="E682" s="31" t="s">
        <v>5</v>
      </c>
      <c r="F682" s="32" t="s">
        <v>6</v>
      </c>
      <c r="G682" s="33" t="s">
        <v>7</v>
      </c>
      <c r="H682" s="33" t="s">
        <v>8</v>
      </c>
      <c r="I682" s="33" t="s">
        <v>9</v>
      </c>
      <c r="J682" s="33" t="s">
        <v>10</v>
      </c>
      <c r="K682" s="33" t="s">
        <v>11</v>
      </c>
    </row>
    <row r="683" spans="1:11" ht="31.5">
      <c r="A683" s="34">
        <v>1</v>
      </c>
      <c r="B683" s="35" t="s">
        <v>722</v>
      </c>
      <c r="C683" s="35"/>
      <c r="D683" s="35"/>
      <c r="E683" s="35" t="s">
        <v>132</v>
      </c>
      <c r="F683" s="36">
        <v>20</v>
      </c>
      <c r="G683" s="37"/>
      <c r="H683" s="37">
        <f>G683*F683</f>
        <v>0</v>
      </c>
      <c r="I683" s="37">
        <f>G683*0.08</f>
        <v>0</v>
      </c>
      <c r="J683" s="37">
        <f>G683*1.08</f>
        <v>0</v>
      </c>
      <c r="K683" s="37">
        <f>F683*J683</f>
        <v>0</v>
      </c>
    </row>
    <row r="684" spans="1:11" ht="15.75">
      <c r="A684" s="38"/>
      <c r="B684" s="24" t="s">
        <v>14</v>
      </c>
      <c r="C684" s="24"/>
      <c r="D684" s="24"/>
      <c r="E684" s="24"/>
      <c r="F684" s="39"/>
      <c r="G684" s="40"/>
      <c r="H684" s="40">
        <f>SUM(H683)</f>
        <v>0</v>
      </c>
      <c r="I684" s="40"/>
      <c r="J684" s="40"/>
      <c r="K684" s="40">
        <f>SUM(K683)</f>
        <v>0</v>
      </c>
    </row>
    <row r="685" spans="1:11" ht="15.75">
      <c r="A685" s="38"/>
      <c r="B685" s="24"/>
      <c r="C685" s="24"/>
      <c r="D685" s="24"/>
      <c r="E685" s="24"/>
      <c r="F685" s="39"/>
      <c r="G685" s="40"/>
      <c r="H685" s="40"/>
      <c r="I685" s="40"/>
      <c r="J685" s="40"/>
      <c r="K685" s="40"/>
    </row>
    <row r="686" spans="1:11" ht="15.75">
      <c r="A686" s="25"/>
      <c r="B686" s="26" t="s">
        <v>766</v>
      </c>
      <c r="C686" s="27"/>
      <c r="D686" s="27"/>
      <c r="E686" s="27"/>
      <c r="F686" s="28"/>
      <c r="G686" s="29"/>
      <c r="H686" s="29"/>
      <c r="I686" s="29"/>
      <c r="J686" s="29"/>
      <c r="K686" s="29"/>
    </row>
    <row r="687" spans="1:11" ht="31.5">
      <c r="A687" s="30" t="s">
        <v>1</v>
      </c>
      <c r="B687" s="31" t="s">
        <v>2</v>
      </c>
      <c r="C687" s="31" t="s">
        <v>3</v>
      </c>
      <c r="D687" s="31" t="s">
        <v>4</v>
      </c>
      <c r="E687" s="31" t="s">
        <v>5</v>
      </c>
      <c r="F687" s="32" t="s">
        <v>6</v>
      </c>
      <c r="G687" s="33" t="s">
        <v>7</v>
      </c>
      <c r="H687" s="33" t="s">
        <v>8</v>
      </c>
      <c r="I687" s="33" t="s">
        <v>9</v>
      </c>
      <c r="J687" s="33" t="s">
        <v>10</v>
      </c>
      <c r="K687" s="33" t="s">
        <v>11</v>
      </c>
    </row>
    <row r="688" spans="1:11" ht="15.75">
      <c r="A688" s="34">
        <v>1</v>
      </c>
      <c r="B688" s="105" t="s">
        <v>724</v>
      </c>
      <c r="C688" s="105"/>
      <c r="D688" s="105"/>
      <c r="E688" s="35" t="s">
        <v>120</v>
      </c>
      <c r="F688" s="106">
        <v>200</v>
      </c>
      <c r="G688" s="107"/>
      <c r="H688" s="107">
        <f>G688*F688</f>
        <v>0</v>
      </c>
      <c r="I688" s="107">
        <f>G688*0.08</f>
        <v>0</v>
      </c>
      <c r="J688" s="37">
        <f>G688*1.08</f>
        <v>0</v>
      </c>
      <c r="K688" s="107">
        <f>F688*J688</f>
        <v>0</v>
      </c>
    </row>
    <row r="689" spans="1:11" ht="15.75">
      <c r="A689" s="34">
        <v>2</v>
      </c>
      <c r="B689" s="105" t="s">
        <v>725</v>
      </c>
      <c r="C689" s="105"/>
      <c r="D689" s="105"/>
      <c r="E689" s="35" t="s">
        <v>120</v>
      </c>
      <c r="F689" s="106">
        <v>150</v>
      </c>
      <c r="G689" s="107"/>
      <c r="H689" s="107">
        <f>G689*F689</f>
        <v>0</v>
      </c>
      <c r="I689" s="107">
        <f>G689*0.08</f>
        <v>0</v>
      </c>
      <c r="J689" s="37">
        <f>G689*1.08</f>
        <v>0</v>
      </c>
      <c r="K689" s="107">
        <f>F689*J689</f>
        <v>0</v>
      </c>
    </row>
    <row r="690" spans="1:11" ht="15.75">
      <c r="A690" s="34">
        <v>3</v>
      </c>
      <c r="B690" s="105" t="s">
        <v>726</v>
      </c>
      <c r="C690" s="105"/>
      <c r="D690" s="105"/>
      <c r="E690" s="35" t="s">
        <v>120</v>
      </c>
      <c r="F690" s="106">
        <v>50</v>
      </c>
      <c r="G690" s="107"/>
      <c r="H690" s="107">
        <f>G690*F690</f>
        <v>0</v>
      </c>
      <c r="I690" s="107">
        <f>G690*0.08</f>
        <v>0</v>
      </c>
      <c r="J690" s="37">
        <f>G690*1.08</f>
        <v>0</v>
      </c>
      <c r="K690" s="107">
        <f>F690*J690</f>
        <v>0</v>
      </c>
    </row>
    <row r="691" spans="1:11" ht="15.75">
      <c r="A691" s="34">
        <v>4</v>
      </c>
      <c r="B691" s="35" t="s">
        <v>727</v>
      </c>
      <c r="C691" s="35"/>
      <c r="D691" s="35"/>
      <c r="E691" s="35" t="s">
        <v>728</v>
      </c>
      <c r="F691" s="36">
        <v>200</v>
      </c>
      <c r="G691" s="37"/>
      <c r="H691" s="37">
        <f>G691*F691</f>
        <v>0</v>
      </c>
      <c r="I691" s="107">
        <f>G691*0.08</f>
        <v>0</v>
      </c>
      <c r="J691" s="37">
        <f>G691*1.08</f>
        <v>0</v>
      </c>
      <c r="K691" s="107">
        <f>F691*J691</f>
        <v>0</v>
      </c>
    </row>
    <row r="692" spans="1:11" ht="15.75">
      <c r="A692" s="38"/>
      <c r="B692" s="24" t="s">
        <v>14</v>
      </c>
      <c r="C692" s="24"/>
      <c r="D692" s="24"/>
      <c r="E692" s="24"/>
      <c r="F692" s="39"/>
      <c r="G692" s="40"/>
      <c r="H692" s="40">
        <f>SUM(H688:H691)</f>
        <v>0</v>
      </c>
      <c r="I692" s="40"/>
      <c r="J692" s="37"/>
      <c r="K692" s="40">
        <f>SUM(K688:K691)</f>
        <v>0</v>
      </c>
    </row>
    <row r="693" ht="15.75">
      <c r="J693" s="48"/>
    </row>
    <row r="694" spans="1:11" ht="15.75">
      <c r="A694" s="25"/>
      <c r="B694" s="26" t="s">
        <v>767</v>
      </c>
      <c r="C694" s="27"/>
      <c r="D694" s="27"/>
      <c r="E694" s="27"/>
      <c r="F694" s="28"/>
      <c r="G694" s="29"/>
      <c r="H694" s="29"/>
      <c r="I694" s="29"/>
      <c r="J694" s="29"/>
      <c r="K694" s="29"/>
    </row>
    <row r="695" spans="1:11" ht="31.5">
      <c r="A695" s="30" t="s">
        <v>1</v>
      </c>
      <c r="B695" s="31" t="s">
        <v>2</v>
      </c>
      <c r="C695" s="31" t="s">
        <v>3</v>
      </c>
      <c r="D695" s="31" t="s">
        <v>4</v>
      </c>
      <c r="E695" s="31" t="s">
        <v>5</v>
      </c>
      <c r="F695" s="32" t="s">
        <v>6</v>
      </c>
      <c r="G695" s="33" t="s">
        <v>7</v>
      </c>
      <c r="H695" s="33" t="s">
        <v>8</v>
      </c>
      <c r="I695" s="33" t="s">
        <v>9</v>
      </c>
      <c r="J695" s="33" t="s">
        <v>10</v>
      </c>
      <c r="K695" s="33" t="s">
        <v>11</v>
      </c>
    </row>
    <row r="696" spans="1:11" ht="31.5">
      <c r="A696" s="34">
        <v>1</v>
      </c>
      <c r="B696" s="35" t="s">
        <v>729</v>
      </c>
      <c r="C696" s="35"/>
      <c r="D696" s="35"/>
      <c r="E696" s="35" t="s">
        <v>977</v>
      </c>
      <c r="F696" s="36">
        <v>10</v>
      </c>
      <c r="G696" s="37"/>
      <c r="H696" s="37">
        <f>F696*G696</f>
        <v>0</v>
      </c>
      <c r="I696" s="37">
        <f>G696*0.08</f>
        <v>0</v>
      </c>
      <c r="J696" s="37">
        <f>G696*1.08</f>
        <v>0</v>
      </c>
      <c r="K696" s="37">
        <f>G696*1.08*F696</f>
        <v>0</v>
      </c>
    </row>
    <row r="697" spans="1:11" ht="31.5">
      <c r="A697" s="34">
        <v>2</v>
      </c>
      <c r="B697" s="35" t="s">
        <v>730</v>
      </c>
      <c r="C697" s="35"/>
      <c r="D697" s="35"/>
      <c r="E697" s="35" t="s">
        <v>977</v>
      </c>
      <c r="F697" s="36">
        <v>10</v>
      </c>
      <c r="G697" s="37"/>
      <c r="H697" s="37">
        <f>F697*G697</f>
        <v>0</v>
      </c>
      <c r="I697" s="37">
        <f>G697*0.08</f>
        <v>0</v>
      </c>
      <c r="J697" s="37">
        <f>G697*1.08</f>
        <v>0</v>
      </c>
      <c r="K697" s="37">
        <f>G697*1.08*F697</f>
        <v>0</v>
      </c>
    </row>
    <row r="698" spans="1:11" ht="15.75">
      <c r="A698" s="38"/>
      <c r="B698" s="24" t="s">
        <v>14</v>
      </c>
      <c r="C698" s="24"/>
      <c r="D698" s="24"/>
      <c r="E698" s="24"/>
      <c r="F698" s="39"/>
      <c r="G698" s="40"/>
      <c r="H698" s="40">
        <f>SUM(H696:H697)</f>
        <v>0</v>
      </c>
      <c r="I698" s="40"/>
      <c r="J698" s="37"/>
      <c r="K698" s="40">
        <f>SUM(K696:K697)</f>
        <v>0</v>
      </c>
    </row>
    <row r="699" ht="15.75">
      <c r="B699" s="46"/>
    </row>
    <row r="700" spans="1:11" ht="15.75">
      <c r="A700" s="52"/>
      <c r="B700" s="51" t="s">
        <v>710</v>
      </c>
      <c r="C700" s="51"/>
      <c r="D700" s="51"/>
      <c r="E700" s="51"/>
      <c r="F700" s="53"/>
      <c r="G700" s="54"/>
      <c r="H700" s="54"/>
      <c r="I700" s="54"/>
      <c r="J700" s="29"/>
      <c r="K700" s="54"/>
    </row>
    <row r="701" spans="1:11" ht="31.5">
      <c r="A701" s="30" t="s">
        <v>1</v>
      </c>
      <c r="B701" s="31" t="s">
        <v>2</v>
      </c>
      <c r="C701" s="31" t="s">
        <v>3</v>
      </c>
      <c r="D701" s="31" t="s">
        <v>4</v>
      </c>
      <c r="E701" s="31" t="s">
        <v>5</v>
      </c>
      <c r="F701" s="32" t="s">
        <v>6</v>
      </c>
      <c r="G701" s="33" t="s">
        <v>7</v>
      </c>
      <c r="H701" s="33" t="s">
        <v>8</v>
      </c>
      <c r="I701" s="33" t="s">
        <v>9</v>
      </c>
      <c r="J701" s="33" t="s">
        <v>10</v>
      </c>
      <c r="K701" s="33" t="s">
        <v>11</v>
      </c>
    </row>
    <row r="702" spans="1:11" ht="34.5" customHeight="1">
      <c r="A702" s="34">
        <v>1</v>
      </c>
      <c r="B702" s="35" t="s">
        <v>741</v>
      </c>
      <c r="C702" s="35"/>
      <c r="D702" s="35"/>
      <c r="E702" s="35" t="s">
        <v>742</v>
      </c>
      <c r="F702" s="36">
        <v>700</v>
      </c>
      <c r="G702" s="37"/>
      <c r="H702" s="37">
        <f>F702*G702</f>
        <v>0</v>
      </c>
      <c r="I702" s="37">
        <f>G702*0.08</f>
        <v>0</v>
      </c>
      <c r="J702" s="37">
        <f>G702*1.08</f>
        <v>0</v>
      </c>
      <c r="K702" s="37">
        <f>F702*J702</f>
        <v>0</v>
      </c>
    </row>
    <row r="703" spans="1:11" ht="15.75">
      <c r="A703" s="38"/>
      <c r="B703" s="24" t="s">
        <v>14</v>
      </c>
      <c r="C703" s="24"/>
      <c r="D703" s="24"/>
      <c r="E703" s="24"/>
      <c r="F703" s="39"/>
      <c r="G703" s="40"/>
      <c r="H703" s="40">
        <f>SUM(H702:H702)</f>
        <v>0</v>
      </c>
      <c r="I703" s="40"/>
      <c r="J703" s="37"/>
      <c r="K703" s="40">
        <f>SUM(K702:K702)</f>
        <v>0</v>
      </c>
    </row>
    <row r="704" spans="1:11" ht="15.75">
      <c r="A704" s="38"/>
      <c r="B704" s="24"/>
      <c r="C704" s="24"/>
      <c r="D704" s="24"/>
      <c r="E704" s="24"/>
      <c r="F704" s="39"/>
      <c r="G704" s="40"/>
      <c r="H704" s="40"/>
      <c r="I704" s="40"/>
      <c r="J704" s="37"/>
      <c r="K704" s="40"/>
    </row>
    <row r="705" spans="1:11" ht="15.75">
      <c r="A705" s="52"/>
      <c r="B705" s="51" t="s">
        <v>714</v>
      </c>
      <c r="C705" s="51"/>
      <c r="D705" s="51"/>
      <c r="E705" s="51"/>
      <c r="F705" s="53"/>
      <c r="G705" s="54"/>
      <c r="H705" s="54"/>
      <c r="I705" s="54"/>
      <c r="J705" s="29"/>
      <c r="K705" s="54"/>
    </row>
    <row r="706" spans="1:11" ht="31.5">
      <c r="A706" s="30" t="s">
        <v>1</v>
      </c>
      <c r="B706" s="31" t="s">
        <v>2</v>
      </c>
      <c r="C706" s="31" t="s">
        <v>3</v>
      </c>
      <c r="D706" s="31" t="s">
        <v>4</v>
      </c>
      <c r="E706" s="31" t="s">
        <v>5</v>
      </c>
      <c r="F706" s="32" t="s">
        <v>6</v>
      </c>
      <c r="G706" s="33" t="s">
        <v>7</v>
      </c>
      <c r="H706" s="33" t="s">
        <v>8</v>
      </c>
      <c r="I706" s="33" t="s">
        <v>9</v>
      </c>
      <c r="J706" s="33" t="s">
        <v>10</v>
      </c>
      <c r="K706" s="33" t="s">
        <v>11</v>
      </c>
    </row>
    <row r="707" spans="1:11" ht="15.75">
      <c r="A707" s="34">
        <v>1</v>
      </c>
      <c r="B707" s="105" t="s">
        <v>743</v>
      </c>
      <c r="C707" s="105"/>
      <c r="D707" s="105"/>
      <c r="E707" s="170" t="s">
        <v>225</v>
      </c>
      <c r="F707" s="106">
        <v>150</v>
      </c>
      <c r="G707" s="107"/>
      <c r="H707" s="107">
        <f>G707*F707</f>
        <v>0</v>
      </c>
      <c r="I707" s="107">
        <f>G707*0.08</f>
        <v>0</v>
      </c>
      <c r="J707" s="37">
        <f>G707*1.08</f>
        <v>0</v>
      </c>
      <c r="K707" s="107">
        <f>F707*J707</f>
        <v>0</v>
      </c>
    </row>
    <row r="708" spans="1:11" ht="15.75">
      <c r="A708" s="34">
        <v>2</v>
      </c>
      <c r="B708" s="105" t="s">
        <v>744</v>
      </c>
      <c r="C708" s="105"/>
      <c r="D708" s="105"/>
      <c r="E708" s="105" t="s">
        <v>122</v>
      </c>
      <c r="F708" s="106">
        <v>180</v>
      </c>
      <c r="G708" s="107"/>
      <c r="H708" s="107">
        <f>G708*F708</f>
        <v>0</v>
      </c>
      <c r="I708" s="107">
        <f>G708*0.08</f>
        <v>0</v>
      </c>
      <c r="J708" s="37">
        <f>G708*1.08</f>
        <v>0</v>
      </c>
      <c r="K708" s="107">
        <f>F708*J708</f>
        <v>0</v>
      </c>
    </row>
    <row r="709" spans="1:11" ht="15.75">
      <c r="A709" s="34">
        <v>3</v>
      </c>
      <c r="B709" s="105" t="s">
        <v>745</v>
      </c>
      <c r="C709" s="105"/>
      <c r="D709" s="105"/>
      <c r="E709" s="105" t="s">
        <v>122</v>
      </c>
      <c r="F709" s="106">
        <v>100</v>
      </c>
      <c r="G709" s="107"/>
      <c r="H709" s="107">
        <f>G709*F709</f>
        <v>0</v>
      </c>
      <c r="I709" s="107">
        <f>G709*0.08</f>
        <v>0</v>
      </c>
      <c r="J709" s="37">
        <f>G709*1.08</f>
        <v>0</v>
      </c>
      <c r="K709" s="107">
        <f>F709*J709</f>
        <v>0</v>
      </c>
    </row>
    <row r="710" spans="1:11" ht="15.75">
      <c r="A710" s="34">
        <v>4</v>
      </c>
      <c r="B710" s="105" t="s">
        <v>746</v>
      </c>
      <c r="C710" s="105"/>
      <c r="D710" s="105"/>
      <c r="E710" s="105" t="s">
        <v>122</v>
      </c>
      <c r="F710" s="106">
        <v>150</v>
      </c>
      <c r="G710" s="107"/>
      <c r="H710" s="107">
        <f>G710*F710</f>
        <v>0</v>
      </c>
      <c r="I710" s="107">
        <f>G710*0.08</f>
        <v>0</v>
      </c>
      <c r="J710" s="37">
        <f>G710*1.08</f>
        <v>0</v>
      </c>
      <c r="K710" s="107">
        <f>F710*J710</f>
        <v>0</v>
      </c>
    </row>
    <row r="711" spans="1:11" ht="15.75">
      <c r="A711" s="34"/>
      <c r="B711" s="24" t="s">
        <v>14</v>
      </c>
      <c r="C711" s="35"/>
      <c r="D711" s="35"/>
      <c r="E711" s="35"/>
      <c r="F711" s="36"/>
      <c r="G711" s="37"/>
      <c r="H711" s="40">
        <f>SUM(H707:H710)</f>
        <v>0</v>
      </c>
      <c r="I711" s="40">
        <f>H711*0.08</f>
        <v>0</v>
      </c>
      <c r="J711" s="37"/>
      <c r="K711" s="40">
        <f>H711+I711</f>
        <v>0</v>
      </c>
    </row>
    <row r="713" spans="1:11" ht="15.75">
      <c r="A713" s="52"/>
      <c r="B713" s="51" t="s">
        <v>717</v>
      </c>
      <c r="C713" s="51"/>
      <c r="D713" s="51"/>
      <c r="E713" s="51"/>
      <c r="F713" s="53"/>
      <c r="G713" s="54"/>
      <c r="H713" s="54"/>
      <c r="I713" s="54"/>
      <c r="J713" s="29"/>
      <c r="K713" s="54"/>
    </row>
    <row r="714" spans="1:11" ht="31.5">
      <c r="A714" s="30" t="s">
        <v>1</v>
      </c>
      <c r="B714" s="31" t="s">
        <v>2</v>
      </c>
      <c r="C714" s="31" t="s">
        <v>3</v>
      </c>
      <c r="D714" s="31" t="s">
        <v>4</v>
      </c>
      <c r="E714" s="31" t="s">
        <v>5</v>
      </c>
      <c r="F714" s="32" t="s">
        <v>6</v>
      </c>
      <c r="G714" s="33" t="s">
        <v>7</v>
      </c>
      <c r="H714" s="33" t="s">
        <v>8</v>
      </c>
      <c r="I714" s="33" t="s">
        <v>9</v>
      </c>
      <c r="J714" s="33" t="s">
        <v>10</v>
      </c>
      <c r="K714" s="33" t="s">
        <v>11</v>
      </c>
    </row>
    <row r="715" spans="1:11" ht="15.75">
      <c r="A715" s="34">
        <v>1</v>
      </c>
      <c r="B715" s="35" t="s">
        <v>747</v>
      </c>
      <c r="C715" s="35"/>
      <c r="D715" s="35"/>
      <c r="E715" s="35" t="s">
        <v>222</v>
      </c>
      <c r="F715" s="36">
        <v>200</v>
      </c>
      <c r="G715" s="37"/>
      <c r="H715" s="37">
        <f>G715*F715</f>
        <v>0</v>
      </c>
      <c r="I715" s="37">
        <f>G715*0.08</f>
        <v>0</v>
      </c>
      <c r="J715" s="37">
        <f>G715*1.08</f>
        <v>0</v>
      </c>
      <c r="K715" s="37">
        <f>F715*J715</f>
        <v>0</v>
      </c>
    </row>
    <row r="716" spans="1:11" ht="15.75">
      <c r="A716" s="38"/>
      <c r="B716" s="24" t="s">
        <v>14</v>
      </c>
      <c r="C716" s="24"/>
      <c r="D716" s="24"/>
      <c r="E716" s="24"/>
      <c r="F716" s="39"/>
      <c r="G716" s="40"/>
      <c r="H716" s="40">
        <f>SUM(H715)</f>
        <v>0</v>
      </c>
      <c r="I716" s="40"/>
      <c r="J716" s="40"/>
      <c r="K716" s="40">
        <f>SUM(K715)</f>
        <v>0</v>
      </c>
    </row>
    <row r="718" spans="1:11" ht="15.75">
      <c r="A718" s="52"/>
      <c r="B718" s="51" t="s">
        <v>721</v>
      </c>
      <c r="C718" s="51"/>
      <c r="D718" s="51"/>
      <c r="E718" s="51"/>
      <c r="F718" s="53"/>
      <c r="G718" s="54"/>
      <c r="H718" s="54"/>
      <c r="I718" s="54"/>
      <c r="J718" s="29"/>
      <c r="K718" s="54"/>
    </row>
    <row r="719" spans="1:11" ht="31.5">
      <c r="A719" s="30" t="s">
        <v>1</v>
      </c>
      <c r="B719" s="31" t="s">
        <v>2</v>
      </c>
      <c r="C719" s="31" t="s">
        <v>3</v>
      </c>
      <c r="D719" s="31" t="s">
        <v>4</v>
      </c>
      <c r="E719" s="31" t="s">
        <v>5</v>
      </c>
      <c r="F719" s="32" t="s">
        <v>6</v>
      </c>
      <c r="G719" s="33" t="s">
        <v>7</v>
      </c>
      <c r="H719" s="33" t="s">
        <v>8</v>
      </c>
      <c r="I719" s="33" t="s">
        <v>9</v>
      </c>
      <c r="J719" s="33" t="s">
        <v>10</v>
      </c>
      <c r="K719" s="33" t="s">
        <v>11</v>
      </c>
    </row>
    <row r="720" spans="1:11" ht="15.75">
      <c r="A720" s="34">
        <v>1</v>
      </c>
      <c r="B720" s="35" t="s">
        <v>748</v>
      </c>
      <c r="C720" s="35"/>
      <c r="D720" s="35"/>
      <c r="E720" s="35" t="s">
        <v>120</v>
      </c>
      <c r="F720" s="36">
        <v>650</v>
      </c>
      <c r="G720" s="37"/>
      <c r="H720" s="37">
        <f>G720*F720</f>
        <v>0</v>
      </c>
      <c r="I720" s="37">
        <f>G720*0.08</f>
        <v>0</v>
      </c>
      <c r="J720" s="37">
        <f>G720*1.08</f>
        <v>0</v>
      </c>
      <c r="K720" s="37">
        <f>F720*J720</f>
        <v>0</v>
      </c>
    </row>
    <row r="721" spans="1:11" ht="15.75">
      <c r="A721" s="34">
        <v>2</v>
      </c>
      <c r="B721" s="35" t="s">
        <v>749</v>
      </c>
      <c r="C721" s="35"/>
      <c r="D721" s="35"/>
      <c r="E721" s="35" t="s">
        <v>120</v>
      </c>
      <c r="F721" s="36">
        <v>230</v>
      </c>
      <c r="G721" s="37"/>
      <c r="H721" s="37">
        <f>G721*F721</f>
        <v>0</v>
      </c>
      <c r="I721" s="37">
        <f>G721*0.08</f>
        <v>0</v>
      </c>
      <c r="J721" s="37">
        <f>G721*1.08</f>
        <v>0</v>
      </c>
      <c r="K721" s="37">
        <f>F721*J721</f>
        <v>0</v>
      </c>
    </row>
    <row r="722" spans="1:11" ht="15.75">
      <c r="A722" s="38"/>
      <c r="B722" s="24" t="s">
        <v>14</v>
      </c>
      <c r="C722" s="24"/>
      <c r="D722" s="24"/>
      <c r="E722" s="24"/>
      <c r="F722" s="39"/>
      <c r="G722" s="40"/>
      <c r="H722" s="40">
        <f>SUM(H720:H721)</f>
        <v>0</v>
      </c>
      <c r="I722" s="40">
        <f>SUM(I720:I721)</f>
        <v>0</v>
      </c>
      <c r="J722" s="37"/>
      <c r="K722" s="40">
        <f>SUM(K720:K721)</f>
        <v>0</v>
      </c>
    </row>
    <row r="724" spans="1:11" ht="15.75">
      <c r="A724" s="52"/>
      <c r="B724" s="51" t="s">
        <v>768</v>
      </c>
      <c r="C724" s="51"/>
      <c r="D724" s="51"/>
      <c r="E724" s="51"/>
      <c r="F724" s="53"/>
      <c r="G724" s="54"/>
      <c r="H724" s="54"/>
      <c r="I724" s="54"/>
      <c r="J724" s="29"/>
      <c r="K724" s="58"/>
    </row>
    <row r="725" spans="1:11" ht="31.5">
      <c r="A725" s="30" t="s">
        <v>1</v>
      </c>
      <c r="B725" s="31" t="s">
        <v>2</v>
      </c>
      <c r="C725" s="31" t="s">
        <v>3</v>
      </c>
      <c r="D725" s="31" t="s">
        <v>4</v>
      </c>
      <c r="E725" s="31" t="s">
        <v>5</v>
      </c>
      <c r="F725" s="32" t="s">
        <v>6</v>
      </c>
      <c r="G725" s="33" t="s">
        <v>7</v>
      </c>
      <c r="H725" s="33" t="s">
        <v>8</v>
      </c>
      <c r="I725" s="33" t="s">
        <v>9</v>
      </c>
      <c r="J725" s="33" t="s">
        <v>10</v>
      </c>
      <c r="K725" s="59" t="s">
        <v>11</v>
      </c>
    </row>
    <row r="726" spans="1:11" ht="63">
      <c r="A726" s="34">
        <v>1</v>
      </c>
      <c r="B726" s="35" t="s">
        <v>1003</v>
      </c>
      <c r="C726" s="35"/>
      <c r="D726" s="35"/>
      <c r="E726" s="35" t="s">
        <v>143</v>
      </c>
      <c r="F726" s="36">
        <v>10</v>
      </c>
      <c r="G726" s="37"/>
      <c r="H726" s="37">
        <f aca="true" t="shared" si="37" ref="H726:H731">G726*F726</f>
        <v>0</v>
      </c>
      <c r="I726" s="37">
        <f aca="true" t="shared" si="38" ref="I726:I731">G726*0.08</f>
        <v>0</v>
      </c>
      <c r="J726" s="37">
        <f aca="true" t="shared" si="39" ref="J726:J731">G726*1.08</f>
        <v>0</v>
      </c>
      <c r="K726" s="60">
        <f aca="true" t="shared" si="40" ref="K726:K731">F726*J726</f>
        <v>0</v>
      </c>
    </row>
    <row r="727" spans="1:11" ht="63">
      <c r="A727" s="34">
        <v>2</v>
      </c>
      <c r="B727" s="35" t="s">
        <v>1004</v>
      </c>
      <c r="C727" s="35"/>
      <c r="D727" s="35"/>
      <c r="E727" s="35" t="s">
        <v>143</v>
      </c>
      <c r="F727" s="36">
        <v>4</v>
      </c>
      <c r="G727" s="37"/>
      <c r="H727" s="37">
        <f t="shared" si="37"/>
        <v>0</v>
      </c>
      <c r="I727" s="37">
        <f t="shared" si="38"/>
        <v>0</v>
      </c>
      <c r="J727" s="37">
        <f t="shared" si="39"/>
        <v>0</v>
      </c>
      <c r="K727" s="60">
        <f t="shared" si="40"/>
        <v>0</v>
      </c>
    </row>
    <row r="728" spans="1:11" ht="47.25">
      <c r="A728" s="34">
        <v>3</v>
      </c>
      <c r="B728" s="35" t="s">
        <v>1005</v>
      </c>
      <c r="C728" s="35"/>
      <c r="D728" s="35"/>
      <c r="E728" s="35" t="s">
        <v>143</v>
      </c>
      <c r="F728" s="36">
        <v>4</v>
      </c>
      <c r="G728" s="37"/>
      <c r="H728" s="37">
        <f t="shared" si="37"/>
        <v>0</v>
      </c>
      <c r="I728" s="37">
        <f t="shared" si="38"/>
        <v>0</v>
      </c>
      <c r="J728" s="37">
        <f t="shared" si="39"/>
        <v>0</v>
      </c>
      <c r="K728" s="60">
        <f t="shared" si="40"/>
        <v>0</v>
      </c>
    </row>
    <row r="729" spans="1:11" ht="47.25">
      <c r="A729" s="34">
        <v>4</v>
      </c>
      <c r="B729" s="35" t="s">
        <v>750</v>
      </c>
      <c r="C729" s="35"/>
      <c r="D729" s="35"/>
      <c r="E729" s="35" t="s">
        <v>143</v>
      </c>
      <c r="F729" s="36">
        <v>20</v>
      </c>
      <c r="G729" s="37"/>
      <c r="H729" s="37">
        <f t="shared" si="37"/>
        <v>0</v>
      </c>
      <c r="I729" s="37">
        <f t="shared" si="38"/>
        <v>0</v>
      </c>
      <c r="J729" s="37">
        <f t="shared" si="39"/>
        <v>0</v>
      </c>
      <c r="K729" s="60">
        <f t="shared" si="40"/>
        <v>0</v>
      </c>
    </row>
    <row r="730" spans="1:11" ht="31.5">
      <c r="A730" s="34">
        <v>5</v>
      </c>
      <c r="B730" s="35" t="s">
        <v>751</v>
      </c>
      <c r="C730" s="35"/>
      <c r="D730" s="35"/>
      <c r="E730" s="35" t="s">
        <v>752</v>
      </c>
      <c r="F730" s="36">
        <v>15</v>
      </c>
      <c r="G730" s="37"/>
      <c r="H730" s="37">
        <f t="shared" si="37"/>
        <v>0</v>
      </c>
      <c r="I730" s="37">
        <f t="shared" si="38"/>
        <v>0</v>
      </c>
      <c r="J730" s="37">
        <f t="shared" si="39"/>
        <v>0</v>
      </c>
      <c r="K730" s="60">
        <f t="shared" si="40"/>
        <v>0</v>
      </c>
    </row>
    <row r="731" spans="1:11" ht="47.25">
      <c r="A731" s="34">
        <v>6</v>
      </c>
      <c r="B731" s="35" t="s">
        <v>753</v>
      </c>
      <c r="C731" s="35"/>
      <c r="D731" s="35"/>
      <c r="E731" s="35" t="s">
        <v>222</v>
      </c>
      <c r="F731" s="36">
        <v>20</v>
      </c>
      <c r="G731" s="37"/>
      <c r="H731" s="37">
        <f t="shared" si="37"/>
        <v>0</v>
      </c>
      <c r="I731" s="37">
        <f t="shared" si="38"/>
        <v>0</v>
      </c>
      <c r="J731" s="37">
        <f t="shared" si="39"/>
        <v>0</v>
      </c>
      <c r="K731" s="60">
        <f t="shared" si="40"/>
        <v>0</v>
      </c>
    </row>
    <row r="732" spans="1:11" ht="15.75">
      <c r="A732" s="38"/>
      <c r="B732" s="24" t="s">
        <v>14</v>
      </c>
      <c r="C732" s="24"/>
      <c r="D732" s="24"/>
      <c r="E732" s="24"/>
      <c r="F732" s="39"/>
      <c r="G732" s="40"/>
      <c r="H732" s="40">
        <f>SUM(H726:H731)</f>
        <v>0</v>
      </c>
      <c r="I732" s="40"/>
      <c r="J732" s="37"/>
      <c r="K732" s="41">
        <f>SUM(K726:K731)</f>
        <v>0</v>
      </c>
    </row>
    <row r="733" spans="1:11" ht="15.75">
      <c r="A733" s="45"/>
      <c r="B733" s="46"/>
      <c r="C733" s="46"/>
      <c r="D733" s="46"/>
      <c r="E733" s="46"/>
      <c r="F733" s="47"/>
      <c r="G733" s="48"/>
      <c r="H733" s="48"/>
      <c r="I733" s="48"/>
      <c r="K733" s="48"/>
    </row>
    <row r="734" spans="1:11" ht="15.75">
      <c r="A734" s="42"/>
      <c r="B734" s="26" t="s">
        <v>723</v>
      </c>
      <c r="C734" s="27"/>
      <c r="D734" s="27"/>
      <c r="E734" s="27"/>
      <c r="F734" s="28"/>
      <c r="G734" s="29"/>
      <c r="H734" s="29"/>
      <c r="I734" s="29"/>
      <c r="J734" s="29"/>
      <c r="K734" s="29"/>
    </row>
    <row r="735" spans="1:11" ht="31.5">
      <c r="A735" s="43" t="s">
        <v>1</v>
      </c>
      <c r="B735" s="31" t="s">
        <v>2</v>
      </c>
      <c r="C735" s="31" t="s">
        <v>3</v>
      </c>
      <c r="D735" s="31" t="s">
        <v>4</v>
      </c>
      <c r="E735" s="31" t="s">
        <v>5</v>
      </c>
      <c r="F735" s="32" t="s">
        <v>6</v>
      </c>
      <c r="G735" s="33" t="s">
        <v>7</v>
      </c>
      <c r="H735" s="33" t="s">
        <v>8</v>
      </c>
      <c r="I735" s="33" t="s">
        <v>9</v>
      </c>
      <c r="J735" s="33" t="s">
        <v>10</v>
      </c>
      <c r="K735" s="33" t="s">
        <v>11</v>
      </c>
    </row>
    <row r="736" spans="1:11" ht="102">
      <c r="A736" s="34">
        <v>1</v>
      </c>
      <c r="B736" s="162" t="s">
        <v>859</v>
      </c>
      <c r="C736" s="35"/>
      <c r="D736" s="35"/>
      <c r="E736" s="35" t="s">
        <v>570</v>
      </c>
      <c r="F736" s="36">
        <v>130</v>
      </c>
      <c r="G736" s="37"/>
      <c r="H736" s="108">
        <f>F736*G736</f>
        <v>0</v>
      </c>
      <c r="I736" s="37">
        <f>G736*0.08</f>
        <v>0</v>
      </c>
      <c r="J736" s="37">
        <f>G736*1.08</f>
        <v>0</v>
      </c>
      <c r="K736" s="37">
        <f>F736*J736</f>
        <v>0</v>
      </c>
    </row>
    <row r="737" spans="1:11" ht="15.75">
      <c r="A737" s="38"/>
      <c r="B737" s="103" t="s">
        <v>14</v>
      </c>
      <c r="C737" s="24"/>
      <c r="D737" s="24"/>
      <c r="E737" s="24"/>
      <c r="F737" s="39"/>
      <c r="G737" s="40"/>
      <c r="H737" s="109">
        <f>SUM(H736)</f>
        <v>0</v>
      </c>
      <c r="I737" s="40"/>
      <c r="J737" s="40"/>
      <c r="K737" s="40">
        <f>SUM(K736)</f>
        <v>0</v>
      </c>
    </row>
    <row r="738" spans="1:11" ht="15.75">
      <c r="A738" s="38"/>
      <c r="B738" s="103"/>
      <c r="C738" s="24"/>
      <c r="D738" s="24"/>
      <c r="E738" s="24"/>
      <c r="F738" s="39"/>
      <c r="G738" s="40"/>
      <c r="H738" s="109"/>
      <c r="I738" s="40"/>
      <c r="J738" s="40"/>
      <c r="K738" s="40"/>
    </row>
    <row r="739" spans="1:11" ht="15.75">
      <c r="A739" s="42"/>
      <c r="B739" s="26" t="s">
        <v>793</v>
      </c>
      <c r="C739" s="27"/>
      <c r="D739" s="27"/>
      <c r="E739" s="27"/>
      <c r="F739" s="28"/>
      <c r="G739" s="29"/>
      <c r="H739" s="29"/>
      <c r="I739" s="29"/>
      <c r="J739" s="29"/>
      <c r="K739" s="29"/>
    </row>
    <row r="740" spans="1:11" ht="31.5">
      <c r="A740" s="43" t="s">
        <v>1</v>
      </c>
      <c r="B740" s="31" t="s">
        <v>2</v>
      </c>
      <c r="C740" s="31" t="s">
        <v>3</v>
      </c>
      <c r="D740" s="31" t="s">
        <v>4</v>
      </c>
      <c r="E740" s="31" t="s">
        <v>5</v>
      </c>
      <c r="F740" s="32" t="s">
        <v>6</v>
      </c>
      <c r="G740" s="33" t="s">
        <v>7</v>
      </c>
      <c r="H740" s="33" t="s">
        <v>8</v>
      </c>
      <c r="I740" s="33" t="s">
        <v>9</v>
      </c>
      <c r="J740" s="33" t="s">
        <v>10</v>
      </c>
      <c r="K740" s="33" t="s">
        <v>11</v>
      </c>
    </row>
    <row r="741" spans="1:11" ht="31.5">
      <c r="A741" s="34">
        <v>1</v>
      </c>
      <c r="B741" s="35" t="s">
        <v>851</v>
      </c>
      <c r="C741" s="35"/>
      <c r="D741" s="35"/>
      <c r="E741" s="35" t="s">
        <v>759</v>
      </c>
      <c r="F741" s="36">
        <v>120</v>
      </c>
      <c r="G741" s="37"/>
      <c r="H741" s="37">
        <f>F741*G741</f>
        <v>0</v>
      </c>
      <c r="I741" s="37">
        <f>G741*0.08</f>
        <v>0</v>
      </c>
      <c r="J741" s="37">
        <f>G741*1.08</f>
        <v>0</v>
      </c>
      <c r="K741" s="37">
        <f>F741*J741</f>
        <v>0</v>
      </c>
    </row>
    <row r="742" spans="1:11" ht="15.75">
      <c r="A742" s="38"/>
      <c r="B742" s="24" t="s">
        <v>14</v>
      </c>
      <c r="C742" s="24"/>
      <c r="D742" s="24"/>
      <c r="E742" s="24"/>
      <c r="F742" s="39"/>
      <c r="G742" s="40"/>
      <c r="H742" s="40">
        <f>SUM(H741)</f>
        <v>0</v>
      </c>
      <c r="I742" s="40"/>
      <c r="J742" s="40"/>
      <c r="K742" s="40">
        <f>SUM(K741)</f>
        <v>0</v>
      </c>
    </row>
    <row r="744" spans="1:11" ht="15.75">
      <c r="A744" s="42"/>
      <c r="B744" s="26" t="s">
        <v>787</v>
      </c>
      <c r="C744" s="27"/>
      <c r="D744" s="27"/>
      <c r="E744" s="27"/>
      <c r="F744" s="28"/>
      <c r="G744" s="29"/>
      <c r="H744" s="29"/>
      <c r="I744" s="29"/>
      <c r="J744" s="29"/>
      <c r="K744" s="29"/>
    </row>
    <row r="745" spans="1:11" ht="31.5">
      <c r="A745" s="43" t="s">
        <v>1</v>
      </c>
      <c r="B745" s="31" t="s">
        <v>2</v>
      </c>
      <c r="C745" s="31" t="s">
        <v>3</v>
      </c>
      <c r="D745" s="31" t="s">
        <v>4</v>
      </c>
      <c r="E745" s="31" t="s">
        <v>5</v>
      </c>
      <c r="F745" s="32" t="s">
        <v>6</v>
      </c>
      <c r="G745" s="33" t="s">
        <v>7</v>
      </c>
      <c r="H745" s="33" t="s">
        <v>8</v>
      </c>
      <c r="I745" s="33" t="s">
        <v>9</v>
      </c>
      <c r="J745" s="33" t="s">
        <v>10</v>
      </c>
      <c r="K745" s="33" t="s">
        <v>11</v>
      </c>
    </row>
    <row r="746" spans="1:11" ht="31.5">
      <c r="A746" s="34">
        <v>1</v>
      </c>
      <c r="B746" s="35" t="s">
        <v>790</v>
      </c>
      <c r="C746" s="35"/>
      <c r="D746" s="35"/>
      <c r="E746" s="35" t="s">
        <v>1017</v>
      </c>
      <c r="F746" s="36">
        <v>10</v>
      </c>
      <c r="G746" s="37"/>
      <c r="H746" s="37">
        <f>F746*G746</f>
        <v>0</v>
      </c>
      <c r="I746" s="37">
        <f>G746*0.08</f>
        <v>0</v>
      </c>
      <c r="J746" s="37">
        <f>G746*1.08</f>
        <v>0</v>
      </c>
      <c r="K746" s="37">
        <f>F746*J746</f>
        <v>0</v>
      </c>
    </row>
    <row r="747" spans="1:11" ht="47.25">
      <c r="A747" s="34">
        <v>2</v>
      </c>
      <c r="B747" s="35" t="s">
        <v>791</v>
      </c>
      <c r="C747" s="35"/>
      <c r="D747" s="35"/>
      <c r="E747" s="35" t="s">
        <v>47</v>
      </c>
      <c r="F747" s="36">
        <v>30</v>
      </c>
      <c r="G747" s="37"/>
      <c r="H747" s="37">
        <f>F747*G747</f>
        <v>0</v>
      </c>
      <c r="I747" s="37">
        <f>G747*0.08</f>
        <v>0</v>
      </c>
      <c r="J747" s="37">
        <f>G747*1.08</f>
        <v>0</v>
      </c>
      <c r="K747" s="37">
        <f>F747*J747</f>
        <v>0</v>
      </c>
    </row>
    <row r="748" spans="1:11" ht="31.5">
      <c r="A748" s="34">
        <v>3</v>
      </c>
      <c r="B748" s="35" t="s">
        <v>950</v>
      </c>
      <c r="C748" s="35"/>
      <c r="D748" s="35"/>
      <c r="E748" s="35" t="s">
        <v>47</v>
      </c>
      <c r="F748" s="36">
        <v>50</v>
      </c>
      <c r="G748" s="37"/>
      <c r="H748" s="37">
        <f>F748*G748</f>
        <v>0</v>
      </c>
      <c r="I748" s="37">
        <f>G748*0.08</f>
        <v>0</v>
      </c>
      <c r="J748" s="37">
        <f>G748*1.08</f>
        <v>0</v>
      </c>
      <c r="K748" s="37">
        <f>F748*J748</f>
        <v>0</v>
      </c>
    </row>
    <row r="749" spans="1:11" ht="15.75">
      <c r="A749" s="38"/>
      <c r="B749" s="24" t="s">
        <v>14</v>
      </c>
      <c r="C749" s="24"/>
      <c r="D749" s="24"/>
      <c r="E749" s="24"/>
      <c r="F749" s="39"/>
      <c r="G749" s="40"/>
      <c r="H749" s="40">
        <f>SUM(H746:H748)</f>
        <v>0</v>
      </c>
      <c r="I749" s="40"/>
      <c r="J749" s="40"/>
      <c r="K749" s="40">
        <f>SUM(K746:K748)</f>
        <v>0</v>
      </c>
    </row>
    <row r="751" spans="1:11" ht="15.75">
      <c r="A751" s="42"/>
      <c r="B751" s="26" t="s">
        <v>798</v>
      </c>
      <c r="C751" s="27"/>
      <c r="D751" s="27"/>
      <c r="E751" s="27"/>
      <c r="F751" s="28"/>
      <c r="G751" s="29"/>
      <c r="H751" s="29"/>
      <c r="I751" s="29"/>
      <c r="J751" s="29"/>
      <c r="K751" s="29"/>
    </row>
    <row r="752" spans="1:11" ht="31.5">
      <c r="A752" s="43" t="s">
        <v>1</v>
      </c>
      <c r="B752" s="31" t="s">
        <v>2</v>
      </c>
      <c r="C752" s="31" t="s">
        <v>3</v>
      </c>
      <c r="D752" s="31" t="s">
        <v>4</v>
      </c>
      <c r="E752" s="31" t="s">
        <v>5</v>
      </c>
      <c r="F752" s="32" t="s">
        <v>6</v>
      </c>
      <c r="G752" s="33" t="s">
        <v>7</v>
      </c>
      <c r="H752" s="33" t="s">
        <v>8</v>
      </c>
      <c r="I752" s="33" t="s">
        <v>9</v>
      </c>
      <c r="J752" s="33" t="s">
        <v>10</v>
      </c>
      <c r="K752" s="33" t="s">
        <v>11</v>
      </c>
    </row>
    <row r="753" spans="1:11" ht="204.75">
      <c r="A753" s="104">
        <v>1</v>
      </c>
      <c r="B753" s="163" t="s">
        <v>1006</v>
      </c>
      <c r="C753" s="110"/>
      <c r="D753" s="110"/>
      <c r="E753" s="110" t="s">
        <v>62</v>
      </c>
      <c r="F753" s="111">
        <v>450</v>
      </c>
      <c r="G753" s="108"/>
      <c r="H753" s="108">
        <f aca="true" t="shared" si="41" ref="H753:H776">G753*F753</f>
        <v>0</v>
      </c>
      <c r="I753" s="108">
        <f>G753*0.05</f>
        <v>0</v>
      </c>
      <c r="J753" s="108">
        <f>G753*1.05</f>
        <v>0</v>
      </c>
      <c r="K753" s="108">
        <f>G753*1.05*F753</f>
        <v>0</v>
      </c>
    </row>
    <row r="754" spans="1:11" ht="179.25">
      <c r="A754" s="104">
        <v>2</v>
      </c>
      <c r="B754" s="163" t="s">
        <v>865</v>
      </c>
      <c r="C754" s="110"/>
      <c r="D754" s="110"/>
      <c r="E754" s="110" t="s">
        <v>57</v>
      </c>
      <c r="F754" s="111">
        <v>300</v>
      </c>
      <c r="G754" s="108"/>
      <c r="H754" s="108">
        <f t="shared" si="41"/>
        <v>0</v>
      </c>
      <c r="I754" s="108">
        <f aca="true" t="shared" si="42" ref="I754:I783">G754*0.05</f>
        <v>0</v>
      </c>
      <c r="J754" s="108">
        <f aca="true" t="shared" si="43" ref="J754:J773">G754*1.05</f>
        <v>0</v>
      </c>
      <c r="K754" s="108">
        <f aca="true" t="shared" si="44" ref="K754:K775">G754*1.05*F754</f>
        <v>0</v>
      </c>
    </row>
    <row r="755" spans="1:11" ht="90">
      <c r="A755" s="104">
        <v>3</v>
      </c>
      <c r="B755" s="163" t="s">
        <v>784</v>
      </c>
      <c r="C755" s="110"/>
      <c r="D755" s="110"/>
      <c r="E755" s="110" t="s">
        <v>58</v>
      </c>
      <c r="F755" s="111">
        <v>60</v>
      </c>
      <c r="G755" s="108"/>
      <c r="H755" s="108">
        <f t="shared" si="41"/>
        <v>0</v>
      </c>
      <c r="I755" s="108">
        <f t="shared" si="42"/>
        <v>0</v>
      </c>
      <c r="J755" s="108">
        <f t="shared" si="43"/>
        <v>0</v>
      </c>
      <c r="K755" s="108">
        <f t="shared" si="44"/>
        <v>0</v>
      </c>
    </row>
    <row r="756" spans="1:11" ht="51.75">
      <c r="A756" s="104">
        <v>4</v>
      </c>
      <c r="B756" s="163" t="s">
        <v>774</v>
      </c>
      <c r="C756" s="35"/>
      <c r="D756" s="110"/>
      <c r="E756" s="110" t="s">
        <v>866</v>
      </c>
      <c r="F756" s="111">
        <v>250</v>
      </c>
      <c r="G756" s="108"/>
      <c r="H756" s="108">
        <f t="shared" si="41"/>
        <v>0</v>
      </c>
      <c r="I756" s="108">
        <f t="shared" si="42"/>
        <v>0</v>
      </c>
      <c r="J756" s="108">
        <f t="shared" si="43"/>
        <v>0</v>
      </c>
      <c r="K756" s="108">
        <f t="shared" si="44"/>
        <v>0</v>
      </c>
    </row>
    <row r="757" spans="1:11" ht="64.5">
      <c r="A757" s="104">
        <v>5</v>
      </c>
      <c r="B757" s="163" t="s">
        <v>772</v>
      </c>
      <c r="C757" s="35"/>
      <c r="D757" s="110"/>
      <c r="E757" s="110" t="s">
        <v>867</v>
      </c>
      <c r="F757" s="111">
        <v>100</v>
      </c>
      <c r="G757" s="108"/>
      <c r="H757" s="108">
        <f t="shared" si="41"/>
        <v>0</v>
      </c>
      <c r="I757" s="108">
        <f t="shared" si="42"/>
        <v>0</v>
      </c>
      <c r="J757" s="108">
        <f t="shared" si="43"/>
        <v>0</v>
      </c>
      <c r="K757" s="108">
        <f t="shared" si="44"/>
        <v>0</v>
      </c>
    </row>
    <row r="758" spans="1:11" ht="51.75">
      <c r="A758" s="104">
        <v>6</v>
      </c>
      <c r="B758" s="163" t="s">
        <v>773</v>
      </c>
      <c r="C758" s="110"/>
      <c r="D758" s="110"/>
      <c r="E758" s="110" t="s">
        <v>868</v>
      </c>
      <c r="F758" s="111">
        <v>400</v>
      </c>
      <c r="G758" s="108"/>
      <c r="H758" s="108">
        <f t="shared" si="41"/>
        <v>0</v>
      </c>
      <c r="I758" s="108">
        <f t="shared" si="42"/>
        <v>0</v>
      </c>
      <c r="J758" s="108">
        <f t="shared" si="43"/>
        <v>0</v>
      </c>
      <c r="K758" s="108">
        <f t="shared" si="44"/>
        <v>0</v>
      </c>
    </row>
    <row r="759" spans="1:11" ht="39">
      <c r="A759" s="104">
        <v>7</v>
      </c>
      <c r="B759" s="163" t="s">
        <v>777</v>
      </c>
      <c r="C759" s="110"/>
      <c r="D759" s="110"/>
      <c r="E759" s="110" t="s">
        <v>868</v>
      </c>
      <c r="F759" s="111">
        <v>600</v>
      </c>
      <c r="G759" s="108"/>
      <c r="H759" s="108">
        <f t="shared" si="41"/>
        <v>0</v>
      </c>
      <c r="I759" s="108">
        <f t="shared" si="42"/>
        <v>0</v>
      </c>
      <c r="J759" s="108">
        <f t="shared" si="43"/>
        <v>0</v>
      </c>
      <c r="K759" s="108">
        <f t="shared" si="44"/>
        <v>0</v>
      </c>
    </row>
    <row r="760" spans="1:11" ht="141">
      <c r="A760" s="104">
        <v>8</v>
      </c>
      <c r="B760" s="163" t="s">
        <v>785</v>
      </c>
      <c r="C760" s="110"/>
      <c r="D760" s="110"/>
      <c r="E760" s="110" t="s">
        <v>60</v>
      </c>
      <c r="F760" s="111">
        <v>1500</v>
      </c>
      <c r="G760" s="108"/>
      <c r="H760" s="108">
        <f t="shared" si="41"/>
        <v>0</v>
      </c>
      <c r="I760" s="108">
        <f t="shared" si="42"/>
        <v>0</v>
      </c>
      <c r="J760" s="108">
        <f t="shared" si="43"/>
        <v>0</v>
      </c>
      <c r="K760" s="108">
        <f t="shared" si="44"/>
        <v>0</v>
      </c>
    </row>
    <row r="761" spans="1:11" ht="77.25">
      <c r="A761" s="104">
        <v>9</v>
      </c>
      <c r="B761" s="163" t="s">
        <v>978</v>
      </c>
      <c r="C761" s="110"/>
      <c r="D761" s="110"/>
      <c r="E761" s="110" t="s">
        <v>776</v>
      </c>
      <c r="F761" s="111">
        <v>200</v>
      </c>
      <c r="G761" s="108"/>
      <c r="H761" s="108">
        <f t="shared" si="41"/>
        <v>0</v>
      </c>
      <c r="I761" s="108">
        <f t="shared" si="42"/>
        <v>0</v>
      </c>
      <c r="J761" s="108">
        <f t="shared" si="43"/>
        <v>0</v>
      </c>
      <c r="K761" s="108">
        <f t="shared" si="44"/>
        <v>0</v>
      </c>
    </row>
    <row r="762" spans="1:11" ht="115.5">
      <c r="A762" s="104">
        <v>10</v>
      </c>
      <c r="B762" s="163" t="s">
        <v>1007</v>
      </c>
      <c r="C762" s="110"/>
      <c r="D762" s="110"/>
      <c r="E762" s="110" t="s">
        <v>61</v>
      </c>
      <c r="F762" s="111">
        <v>200</v>
      </c>
      <c r="G762" s="108"/>
      <c r="H762" s="108">
        <f t="shared" si="41"/>
        <v>0</v>
      </c>
      <c r="I762" s="108">
        <f t="shared" si="42"/>
        <v>0</v>
      </c>
      <c r="J762" s="108">
        <f t="shared" si="43"/>
        <v>0</v>
      </c>
      <c r="K762" s="108">
        <f t="shared" si="44"/>
        <v>0</v>
      </c>
    </row>
    <row r="763" spans="1:11" ht="77.25">
      <c r="A763" s="104">
        <v>11</v>
      </c>
      <c r="B763" s="163" t="s">
        <v>786</v>
      </c>
      <c r="C763" s="110"/>
      <c r="D763" s="110"/>
      <c r="E763" s="110" t="s">
        <v>61</v>
      </c>
      <c r="F763" s="111">
        <v>1500</v>
      </c>
      <c r="G763" s="108"/>
      <c r="H763" s="108">
        <f t="shared" si="41"/>
        <v>0</v>
      </c>
      <c r="I763" s="108">
        <f t="shared" si="42"/>
        <v>0</v>
      </c>
      <c r="J763" s="108">
        <f t="shared" si="43"/>
        <v>0</v>
      </c>
      <c r="K763" s="108">
        <f t="shared" si="44"/>
        <v>0</v>
      </c>
    </row>
    <row r="764" spans="1:11" ht="102.75">
      <c r="A764" s="104">
        <v>12</v>
      </c>
      <c r="B764" s="163" t="s">
        <v>1008</v>
      </c>
      <c r="C764" s="110"/>
      <c r="D764" s="110"/>
      <c r="E764" s="110" t="s">
        <v>776</v>
      </c>
      <c r="F764" s="111">
        <v>40</v>
      </c>
      <c r="G764" s="108"/>
      <c r="H764" s="108">
        <f t="shared" si="41"/>
        <v>0</v>
      </c>
      <c r="I764" s="108">
        <f t="shared" si="42"/>
        <v>0</v>
      </c>
      <c r="J764" s="108">
        <f t="shared" si="43"/>
        <v>0</v>
      </c>
      <c r="K764" s="108">
        <f t="shared" si="44"/>
        <v>0</v>
      </c>
    </row>
    <row r="765" spans="1:11" ht="39">
      <c r="A765" s="104">
        <v>13</v>
      </c>
      <c r="B765" s="164" t="s">
        <v>88</v>
      </c>
      <c r="C765" s="112"/>
      <c r="D765" s="110"/>
      <c r="E765" s="110" t="s">
        <v>89</v>
      </c>
      <c r="F765" s="113">
        <v>20</v>
      </c>
      <c r="G765" s="108"/>
      <c r="H765" s="108">
        <f t="shared" si="41"/>
        <v>0</v>
      </c>
      <c r="I765" s="108">
        <f t="shared" si="42"/>
        <v>0</v>
      </c>
      <c r="J765" s="108">
        <f t="shared" si="43"/>
        <v>0</v>
      </c>
      <c r="K765" s="108">
        <f t="shared" si="44"/>
        <v>0</v>
      </c>
    </row>
    <row r="766" spans="1:11" ht="141">
      <c r="A766" s="104">
        <v>14</v>
      </c>
      <c r="B766" s="163" t="s">
        <v>1009</v>
      </c>
      <c r="C766" s="35"/>
      <c r="D766" s="110"/>
      <c r="E766" s="110" t="s">
        <v>59</v>
      </c>
      <c r="F766" s="111">
        <v>500</v>
      </c>
      <c r="G766" s="108"/>
      <c r="H766" s="108">
        <f t="shared" si="41"/>
        <v>0</v>
      </c>
      <c r="I766" s="108">
        <f t="shared" si="42"/>
        <v>0</v>
      </c>
      <c r="J766" s="108">
        <f t="shared" si="43"/>
        <v>0</v>
      </c>
      <c r="K766" s="108">
        <f t="shared" si="44"/>
        <v>0</v>
      </c>
    </row>
    <row r="767" spans="1:11" ht="102.75">
      <c r="A767" s="104">
        <v>15</v>
      </c>
      <c r="B767" s="163" t="s">
        <v>63</v>
      </c>
      <c r="C767" s="110"/>
      <c r="D767" s="110"/>
      <c r="E767" s="110" t="s">
        <v>62</v>
      </c>
      <c r="F767" s="111">
        <v>500</v>
      </c>
      <c r="G767" s="108"/>
      <c r="H767" s="108">
        <f t="shared" si="41"/>
        <v>0</v>
      </c>
      <c r="I767" s="108">
        <f t="shared" si="42"/>
        <v>0</v>
      </c>
      <c r="J767" s="108">
        <f t="shared" si="43"/>
        <v>0</v>
      </c>
      <c r="K767" s="108">
        <f t="shared" si="44"/>
        <v>0</v>
      </c>
    </row>
    <row r="768" spans="1:11" ht="217.5">
      <c r="A768" s="104">
        <v>16</v>
      </c>
      <c r="B768" s="163" t="s">
        <v>1010</v>
      </c>
      <c r="C768" s="110"/>
      <c r="D768" s="110"/>
      <c r="E768" s="110" t="s">
        <v>57</v>
      </c>
      <c r="F768" s="111">
        <v>300</v>
      </c>
      <c r="G768" s="108"/>
      <c r="H768" s="108">
        <f t="shared" si="41"/>
        <v>0</v>
      </c>
      <c r="I768" s="108">
        <f t="shared" si="42"/>
        <v>0</v>
      </c>
      <c r="J768" s="108">
        <f t="shared" si="43"/>
        <v>0</v>
      </c>
      <c r="K768" s="108">
        <f t="shared" si="44"/>
        <v>0</v>
      </c>
    </row>
    <row r="769" spans="1:11" ht="115.5">
      <c r="A769" s="104">
        <v>17</v>
      </c>
      <c r="B769" s="163" t="s">
        <v>1011</v>
      </c>
      <c r="C769" s="110"/>
      <c r="D769" s="110"/>
      <c r="E769" s="110" t="s">
        <v>62</v>
      </c>
      <c r="F769" s="111">
        <v>800</v>
      </c>
      <c r="G769" s="108"/>
      <c r="H769" s="108">
        <f t="shared" si="41"/>
        <v>0</v>
      </c>
      <c r="I769" s="108">
        <f t="shared" si="42"/>
        <v>0</v>
      </c>
      <c r="J769" s="108">
        <f t="shared" si="43"/>
        <v>0</v>
      </c>
      <c r="K769" s="108">
        <f t="shared" si="44"/>
        <v>0</v>
      </c>
    </row>
    <row r="770" spans="1:11" ht="90">
      <c r="A770" s="104">
        <v>18</v>
      </c>
      <c r="B770" s="163" t="s">
        <v>775</v>
      </c>
      <c r="C770" s="110"/>
      <c r="D770" s="110"/>
      <c r="E770" s="110" t="s">
        <v>806</v>
      </c>
      <c r="F770" s="111">
        <v>20</v>
      </c>
      <c r="G770" s="108"/>
      <c r="H770" s="108">
        <f t="shared" si="41"/>
        <v>0</v>
      </c>
      <c r="I770" s="108">
        <f t="shared" si="42"/>
        <v>0</v>
      </c>
      <c r="J770" s="108">
        <f t="shared" si="43"/>
        <v>0</v>
      </c>
      <c r="K770" s="108">
        <f t="shared" si="44"/>
        <v>0</v>
      </c>
    </row>
    <row r="771" spans="1:11" ht="204.75">
      <c r="A771" s="104">
        <v>19</v>
      </c>
      <c r="B771" s="163" t="s">
        <v>64</v>
      </c>
      <c r="C771" s="110"/>
      <c r="D771" s="110"/>
      <c r="E771" s="110" t="s">
        <v>796</v>
      </c>
      <c r="F771" s="111">
        <v>10</v>
      </c>
      <c r="G771" s="108"/>
      <c r="H771" s="108">
        <f t="shared" si="41"/>
        <v>0</v>
      </c>
      <c r="I771" s="108">
        <f t="shared" si="42"/>
        <v>0</v>
      </c>
      <c r="J771" s="108">
        <f t="shared" si="43"/>
        <v>0</v>
      </c>
      <c r="K771" s="108">
        <f t="shared" si="44"/>
        <v>0</v>
      </c>
    </row>
    <row r="772" spans="1:11" ht="225.75" customHeight="1">
      <c r="A772" s="104">
        <v>20</v>
      </c>
      <c r="B772" s="164" t="s">
        <v>979</v>
      </c>
      <c r="C772" s="114"/>
      <c r="D772" s="110"/>
      <c r="E772" s="110" t="s">
        <v>771</v>
      </c>
      <c r="F772" s="113">
        <v>50</v>
      </c>
      <c r="G772" s="108"/>
      <c r="H772" s="108">
        <f t="shared" si="41"/>
        <v>0</v>
      </c>
      <c r="I772" s="108">
        <f t="shared" si="42"/>
        <v>0</v>
      </c>
      <c r="J772" s="108">
        <f t="shared" si="43"/>
        <v>0</v>
      </c>
      <c r="K772" s="108">
        <f t="shared" si="44"/>
        <v>0</v>
      </c>
    </row>
    <row r="773" spans="1:11" ht="128.25">
      <c r="A773" s="104">
        <v>21</v>
      </c>
      <c r="B773" s="164" t="s">
        <v>85</v>
      </c>
      <c r="C773" s="110"/>
      <c r="D773" s="110"/>
      <c r="E773" s="110" t="s">
        <v>62</v>
      </c>
      <c r="F773" s="113">
        <v>50</v>
      </c>
      <c r="G773" s="108"/>
      <c r="H773" s="108">
        <f t="shared" si="41"/>
        <v>0</v>
      </c>
      <c r="I773" s="108">
        <f t="shared" si="42"/>
        <v>0</v>
      </c>
      <c r="J773" s="108">
        <f t="shared" si="43"/>
        <v>0</v>
      </c>
      <c r="K773" s="108">
        <f t="shared" si="44"/>
        <v>0</v>
      </c>
    </row>
    <row r="774" spans="1:11" ht="128.25">
      <c r="A774" s="104">
        <v>22</v>
      </c>
      <c r="B774" s="164" t="s">
        <v>980</v>
      </c>
      <c r="C774" s="110"/>
      <c r="D774" s="110"/>
      <c r="E774" s="110" t="s">
        <v>86</v>
      </c>
      <c r="F774" s="113">
        <v>40</v>
      </c>
      <c r="G774" s="108"/>
      <c r="H774" s="108">
        <f t="shared" si="41"/>
        <v>0</v>
      </c>
      <c r="I774" s="108">
        <f t="shared" si="42"/>
        <v>0</v>
      </c>
      <c r="J774" s="108">
        <f aca="true" t="shared" si="45" ref="J774:J783">G774*1.05</f>
        <v>0</v>
      </c>
      <c r="K774" s="108">
        <f t="shared" si="44"/>
        <v>0</v>
      </c>
    </row>
    <row r="775" spans="1:11" ht="141">
      <c r="A775" s="104">
        <v>23</v>
      </c>
      <c r="B775" s="164" t="s">
        <v>981</v>
      </c>
      <c r="C775" s="110"/>
      <c r="D775" s="110"/>
      <c r="E775" s="110" t="s">
        <v>62</v>
      </c>
      <c r="F775" s="113">
        <v>50</v>
      </c>
      <c r="G775" s="108"/>
      <c r="H775" s="108">
        <f t="shared" si="41"/>
        <v>0</v>
      </c>
      <c r="I775" s="108">
        <f t="shared" si="42"/>
        <v>0</v>
      </c>
      <c r="J775" s="108">
        <f t="shared" si="45"/>
        <v>0</v>
      </c>
      <c r="K775" s="108">
        <f t="shared" si="44"/>
        <v>0</v>
      </c>
    </row>
    <row r="776" spans="1:11" ht="128.25">
      <c r="A776" s="104">
        <v>24</v>
      </c>
      <c r="B776" s="164" t="s">
        <v>1012</v>
      </c>
      <c r="C776" s="114"/>
      <c r="D776" s="110"/>
      <c r="E776" s="110" t="s">
        <v>102</v>
      </c>
      <c r="F776" s="113">
        <v>200</v>
      </c>
      <c r="G776" s="108"/>
      <c r="H776" s="108">
        <f t="shared" si="41"/>
        <v>0</v>
      </c>
      <c r="I776" s="108">
        <f t="shared" si="42"/>
        <v>0</v>
      </c>
      <c r="J776" s="108">
        <f t="shared" si="45"/>
        <v>0</v>
      </c>
      <c r="K776" s="108">
        <f>G776*1.05*F776</f>
        <v>0</v>
      </c>
    </row>
    <row r="777" spans="1:11" ht="31.5">
      <c r="A777" s="104">
        <v>25</v>
      </c>
      <c r="B777" s="163" t="s">
        <v>70</v>
      </c>
      <c r="C777" s="110"/>
      <c r="D777" s="110"/>
      <c r="E777" s="110" t="s">
        <v>1014</v>
      </c>
      <c r="F777" s="111">
        <v>20</v>
      </c>
      <c r="G777" s="108"/>
      <c r="H777" s="108">
        <f aca="true" t="shared" si="46" ref="H777:H797">G777*F777</f>
        <v>0</v>
      </c>
      <c r="I777" s="108">
        <f>G777*0.08</f>
        <v>0</v>
      </c>
      <c r="J777" s="108">
        <f>G777*1.08</f>
        <v>0</v>
      </c>
      <c r="K777" s="108">
        <f>G777*1.08*F777</f>
        <v>0</v>
      </c>
    </row>
    <row r="778" spans="1:11" ht="31.5">
      <c r="A778" s="104">
        <v>26</v>
      </c>
      <c r="B778" s="163" t="s">
        <v>982</v>
      </c>
      <c r="C778" s="110"/>
      <c r="D778" s="110"/>
      <c r="E778" s="110" t="s">
        <v>1013</v>
      </c>
      <c r="F778" s="111">
        <v>20</v>
      </c>
      <c r="G778" s="108"/>
      <c r="H778" s="108">
        <f t="shared" si="46"/>
        <v>0</v>
      </c>
      <c r="I778" s="108">
        <f>G778*0.08</f>
        <v>0</v>
      </c>
      <c r="J778" s="108">
        <f>G778*1.08</f>
        <v>0</v>
      </c>
      <c r="K778" s="108">
        <f>G778*1.08*F778</f>
        <v>0</v>
      </c>
    </row>
    <row r="779" spans="1:11" ht="26.25">
      <c r="A779" s="104">
        <v>27</v>
      </c>
      <c r="B779" s="163" t="s">
        <v>69</v>
      </c>
      <c r="C779" s="115"/>
      <c r="D779" s="110"/>
      <c r="E779" s="110" t="s">
        <v>65</v>
      </c>
      <c r="F779" s="111">
        <v>150</v>
      </c>
      <c r="G779" s="108"/>
      <c r="H779" s="108">
        <f t="shared" si="46"/>
        <v>0</v>
      </c>
      <c r="I779" s="108">
        <f>G779*0.08</f>
        <v>0</v>
      </c>
      <c r="J779" s="108">
        <f>G779*1.08</f>
        <v>0</v>
      </c>
      <c r="K779" s="108">
        <f>G779*1.08*F779</f>
        <v>0</v>
      </c>
    </row>
    <row r="780" spans="1:11" ht="230.25">
      <c r="A780" s="104">
        <v>28</v>
      </c>
      <c r="B780" s="163" t="s">
        <v>1015</v>
      </c>
      <c r="C780" s="110"/>
      <c r="D780" s="110"/>
      <c r="E780" s="110" t="s">
        <v>60</v>
      </c>
      <c r="F780" s="111">
        <v>400</v>
      </c>
      <c r="G780" s="108"/>
      <c r="H780" s="108">
        <f t="shared" si="46"/>
        <v>0</v>
      </c>
      <c r="I780" s="108">
        <f t="shared" si="42"/>
        <v>0</v>
      </c>
      <c r="J780" s="108">
        <f t="shared" si="45"/>
        <v>0</v>
      </c>
      <c r="K780" s="108">
        <f>G780*1.05*F780</f>
        <v>0</v>
      </c>
    </row>
    <row r="781" spans="1:11" ht="179.25">
      <c r="A781" s="104">
        <v>29</v>
      </c>
      <c r="B781" s="163" t="s">
        <v>983</v>
      </c>
      <c r="C781" s="110"/>
      <c r="D781" s="110"/>
      <c r="E781" s="110" t="s">
        <v>66</v>
      </c>
      <c r="F781" s="111">
        <v>150</v>
      </c>
      <c r="G781" s="108"/>
      <c r="H781" s="108">
        <f t="shared" si="46"/>
        <v>0</v>
      </c>
      <c r="I781" s="108">
        <f t="shared" si="42"/>
        <v>0</v>
      </c>
      <c r="J781" s="108">
        <f t="shared" si="45"/>
        <v>0</v>
      </c>
      <c r="K781" s="108">
        <f>G781*1.05*F781</f>
        <v>0</v>
      </c>
    </row>
    <row r="782" spans="1:11" ht="31.5">
      <c r="A782" s="104">
        <v>30</v>
      </c>
      <c r="B782" s="163" t="s">
        <v>71</v>
      </c>
      <c r="C782" s="110"/>
      <c r="D782" s="110"/>
      <c r="E782" s="110" t="s">
        <v>951</v>
      </c>
      <c r="F782" s="111">
        <v>30</v>
      </c>
      <c r="G782" s="107"/>
      <c r="H782" s="108">
        <f t="shared" si="46"/>
        <v>0</v>
      </c>
      <c r="I782" s="108">
        <f>G782*0.08</f>
        <v>0</v>
      </c>
      <c r="J782" s="108">
        <f>G782*1.08</f>
        <v>0</v>
      </c>
      <c r="K782" s="108">
        <f>G782*1.08*F782</f>
        <v>0</v>
      </c>
    </row>
    <row r="783" spans="1:11" ht="128.25">
      <c r="A783" s="104">
        <v>31</v>
      </c>
      <c r="B783" s="164" t="s">
        <v>87</v>
      </c>
      <c r="C783" s="114"/>
      <c r="D783" s="110"/>
      <c r="E783" s="110" t="s">
        <v>86</v>
      </c>
      <c r="F783" s="113">
        <v>35</v>
      </c>
      <c r="G783" s="108"/>
      <c r="H783" s="108">
        <f t="shared" si="46"/>
        <v>0</v>
      </c>
      <c r="I783" s="108">
        <f t="shared" si="42"/>
        <v>0</v>
      </c>
      <c r="J783" s="108">
        <f t="shared" si="45"/>
        <v>0</v>
      </c>
      <c r="K783" s="108">
        <f>G783*1.05*F783</f>
        <v>0</v>
      </c>
    </row>
    <row r="784" spans="1:11" ht="90">
      <c r="A784" s="104">
        <v>32</v>
      </c>
      <c r="B784" s="163" t="s">
        <v>72</v>
      </c>
      <c r="C784" s="110"/>
      <c r="D784" s="110"/>
      <c r="E784" s="110" t="s">
        <v>73</v>
      </c>
      <c r="F784" s="111">
        <v>48</v>
      </c>
      <c r="G784" s="108"/>
      <c r="H784" s="108">
        <f t="shared" si="46"/>
        <v>0</v>
      </c>
      <c r="I784" s="108">
        <f aca="true" t="shared" si="47" ref="I784:I797">G784*0.08</f>
        <v>0</v>
      </c>
      <c r="J784" s="108">
        <f aca="true" t="shared" si="48" ref="J784:J797">G784*1.08</f>
        <v>0</v>
      </c>
      <c r="K784" s="108">
        <f>G784*1.08</f>
        <v>0</v>
      </c>
    </row>
    <row r="785" spans="1:11" ht="90">
      <c r="A785" s="104">
        <v>33</v>
      </c>
      <c r="B785" s="163" t="s">
        <v>74</v>
      </c>
      <c r="C785" s="110"/>
      <c r="D785" s="110"/>
      <c r="E785" s="110" t="s">
        <v>75</v>
      </c>
      <c r="F785" s="111">
        <v>48</v>
      </c>
      <c r="G785" s="108"/>
      <c r="H785" s="108">
        <f t="shared" si="46"/>
        <v>0</v>
      </c>
      <c r="I785" s="108">
        <f t="shared" si="47"/>
        <v>0</v>
      </c>
      <c r="J785" s="108">
        <f t="shared" si="48"/>
        <v>0</v>
      </c>
      <c r="K785" s="108">
        <f>G785*1.08*F785</f>
        <v>0</v>
      </c>
    </row>
    <row r="786" spans="1:11" ht="90">
      <c r="A786" s="104">
        <v>34</v>
      </c>
      <c r="B786" s="163" t="s">
        <v>984</v>
      </c>
      <c r="C786" s="110"/>
      <c r="D786" s="110"/>
      <c r="E786" s="110" t="s">
        <v>76</v>
      </c>
      <c r="F786" s="111">
        <v>200</v>
      </c>
      <c r="G786" s="108"/>
      <c r="H786" s="108">
        <f t="shared" si="46"/>
        <v>0</v>
      </c>
      <c r="I786" s="108">
        <f t="shared" si="47"/>
        <v>0</v>
      </c>
      <c r="J786" s="108">
        <f t="shared" si="48"/>
        <v>0</v>
      </c>
      <c r="K786" s="108">
        <f>G786*1.08*F786</f>
        <v>0</v>
      </c>
    </row>
    <row r="787" spans="1:11" ht="89.25">
      <c r="A787" s="104">
        <v>35</v>
      </c>
      <c r="B787" s="165" t="s">
        <v>985</v>
      </c>
      <c r="C787" s="110"/>
      <c r="D787" s="110"/>
      <c r="E787" s="110" t="s">
        <v>77</v>
      </c>
      <c r="F787" s="111">
        <v>48</v>
      </c>
      <c r="G787" s="108"/>
      <c r="H787" s="108">
        <f t="shared" si="46"/>
        <v>0</v>
      </c>
      <c r="I787" s="108">
        <f t="shared" si="47"/>
        <v>0</v>
      </c>
      <c r="J787" s="108">
        <f t="shared" si="48"/>
        <v>0</v>
      </c>
      <c r="K787" s="108">
        <f aca="true" t="shared" si="49" ref="K787:K797">G787*1.08*F787</f>
        <v>0</v>
      </c>
    </row>
    <row r="788" spans="1:11" ht="90">
      <c r="A788" s="104">
        <v>36</v>
      </c>
      <c r="B788" s="163" t="s">
        <v>986</v>
      </c>
      <c r="C788" s="110"/>
      <c r="D788" s="110"/>
      <c r="E788" s="110" t="s">
        <v>78</v>
      </c>
      <c r="F788" s="111">
        <v>24</v>
      </c>
      <c r="G788" s="108"/>
      <c r="H788" s="108">
        <f t="shared" si="46"/>
        <v>0</v>
      </c>
      <c r="I788" s="108">
        <f t="shared" si="47"/>
        <v>0</v>
      </c>
      <c r="J788" s="108">
        <f t="shared" si="48"/>
        <v>0</v>
      </c>
      <c r="K788" s="108">
        <f t="shared" si="49"/>
        <v>0</v>
      </c>
    </row>
    <row r="789" spans="1:11" ht="90">
      <c r="A789" s="104">
        <v>37</v>
      </c>
      <c r="B789" s="163" t="s">
        <v>79</v>
      </c>
      <c r="C789" s="110"/>
      <c r="D789" s="110"/>
      <c r="E789" s="110" t="s">
        <v>80</v>
      </c>
      <c r="F789" s="111">
        <v>48</v>
      </c>
      <c r="G789" s="108"/>
      <c r="H789" s="108">
        <f t="shared" si="46"/>
        <v>0</v>
      </c>
      <c r="I789" s="108">
        <f t="shared" si="47"/>
        <v>0</v>
      </c>
      <c r="J789" s="108">
        <f t="shared" si="48"/>
        <v>0</v>
      </c>
      <c r="K789" s="108">
        <f t="shared" si="49"/>
        <v>0</v>
      </c>
    </row>
    <row r="790" spans="1:11" ht="90">
      <c r="A790" s="104">
        <v>38</v>
      </c>
      <c r="B790" s="163" t="s">
        <v>81</v>
      </c>
      <c r="C790" s="110"/>
      <c r="D790" s="110"/>
      <c r="E790" s="110" t="s">
        <v>82</v>
      </c>
      <c r="F790" s="111">
        <v>64</v>
      </c>
      <c r="G790" s="108"/>
      <c r="H790" s="108">
        <f t="shared" si="46"/>
        <v>0</v>
      </c>
      <c r="I790" s="108">
        <f t="shared" si="47"/>
        <v>0</v>
      </c>
      <c r="J790" s="108">
        <f t="shared" si="48"/>
        <v>0</v>
      </c>
      <c r="K790" s="108">
        <f t="shared" si="49"/>
        <v>0</v>
      </c>
    </row>
    <row r="791" spans="1:11" ht="90">
      <c r="A791" s="104">
        <v>39</v>
      </c>
      <c r="B791" s="163" t="s">
        <v>83</v>
      </c>
      <c r="C791" s="110"/>
      <c r="D791" s="110"/>
      <c r="E791" s="110" t="s">
        <v>84</v>
      </c>
      <c r="F791" s="111">
        <v>24</v>
      </c>
      <c r="G791" s="108"/>
      <c r="H791" s="108">
        <f t="shared" si="46"/>
        <v>0</v>
      </c>
      <c r="I791" s="108">
        <f t="shared" si="47"/>
        <v>0</v>
      </c>
      <c r="J791" s="108">
        <f t="shared" si="48"/>
        <v>0</v>
      </c>
      <c r="K791" s="108">
        <f t="shared" si="49"/>
        <v>0</v>
      </c>
    </row>
    <row r="792" spans="1:11" ht="39">
      <c r="A792" s="104">
        <v>40</v>
      </c>
      <c r="B792" s="163" t="s">
        <v>67</v>
      </c>
      <c r="C792" s="110"/>
      <c r="D792" s="110"/>
      <c r="E792" s="110" t="s">
        <v>796</v>
      </c>
      <c r="F792" s="111">
        <v>200</v>
      </c>
      <c r="G792" s="108"/>
      <c r="H792" s="108">
        <f t="shared" si="46"/>
        <v>0</v>
      </c>
      <c r="I792" s="108">
        <f t="shared" si="47"/>
        <v>0</v>
      </c>
      <c r="J792" s="108">
        <f t="shared" si="48"/>
        <v>0</v>
      </c>
      <c r="K792" s="108">
        <f t="shared" si="49"/>
        <v>0</v>
      </c>
    </row>
    <row r="793" spans="1:11" ht="39">
      <c r="A793" s="104">
        <v>41</v>
      </c>
      <c r="B793" s="163" t="s">
        <v>68</v>
      </c>
      <c r="C793" s="110"/>
      <c r="D793" s="110"/>
      <c r="E793" s="110" t="s">
        <v>796</v>
      </c>
      <c r="F793" s="111">
        <v>200</v>
      </c>
      <c r="G793" s="108"/>
      <c r="H793" s="108">
        <f t="shared" si="46"/>
        <v>0</v>
      </c>
      <c r="I793" s="108">
        <f t="shared" si="47"/>
        <v>0</v>
      </c>
      <c r="J793" s="108">
        <f t="shared" si="48"/>
        <v>0</v>
      </c>
      <c r="K793" s="108">
        <f t="shared" si="49"/>
        <v>0</v>
      </c>
    </row>
    <row r="794" spans="1:11" ht="64.5">
      <c r="A794" s="104">
        <v>42</v>
      </c>
      <c r="B794" s="163" t="s">
        <v>987</v>
      </c>
      <c r="C794" s="110"/>
      <c r="D794" s="110"/>
      <c r="E794" s="110" t="s">
        <v>796</v>
      </c>
      <c r="F794" s="111">
        <v>3200</v>
      </c>
      <c r="G794" s="108"/>
      <c r="H794" s="108">
        <f t="shared" si="46"/>
        <v>0</v>
      </c>
      <c r="I794" s="108">
        <f t="shared" si="47"/>
        <v>0</v>
      </c>
      <c r="J794" s="108">
        <f t="shared" si="48"/>
        <v>0</v>
      </c>
      <c r="K794" s="108">
        <f t="shared" si="49"/>
        <v>0</v>
      </c>
    </row>
    <row r="795" spans="1:11" ht="31.5">
      <c r="A795" s="104">
        <v>43</v>
      </c>
      <c r="B795" s="163" t="s">
        <v>988</v>
      </c>
      <c r="C795" s="110"/>
      <c r="D795" s="110"/>
      <c r="E795" s="110" t="s">
        <v>952</v>
      </c>
      <c r="F795" s="111">
        <v>30</v>
      </c>
      <c r="G795" s="108"/>
      <c r="H795" s="108">
        <f t="shared" si="46"/>
        <v>0</v>
      </c>
      <c r="I795" s="108">
        <f t="shared" si="47"/>
        <v>0</v>
      </c>
      <c r="J795" s="108">
        <f t="shared" si="48"/>
        <v>0</v>
      </c>
      <c r="K795" s="108">
        <f t="shared" si="49"/>
        <v>0</v>
      </c>
    </row>
    <row r="796" spans="1:11" ht="31.5">
      <c r="A796" s="104">
        <v>44</v>
      </c>
      <c r="B796" s="163" t="s">
        <v>989</v>
      </c>
      <c r="C796" s="110"/>
      <c r="D796" s="110"/>
      <c r="E796" s="110" t="s">
        <v>952</v>
      </c>
      <c r="F796" s="111">
        <v>30</v>
      </c>
      <c r="G796" s="108"/>
      <c r="H796" s="108">
        <f t="shared" si="46"/>
        <v>0</v>
      </c>
      <c r="I796" s="108">
        <f t="shared" si="47"/>
        <v>0</v>
      </c>
      <c r="J796" s="108">
        <f t="shared" si="48"/>
        <v>0</v>
      </c>
      <c r="K796" s="108">
        <f t="shared" si="49"/>
        <v>0</v>
      </c>
    </row>
    <row r="797" spans="1:11" ht="153.75">
      <c r="A797" s="104">
        <v>45</v>
      </c>
      <c r="B797" s="163" t="s">
        <v>1016</v>
      </c>
      <c r="C797" s="110"/>
      <c r="D797" s="110"/>
      <c r="E797" s="110" t="s">
        <v>795</v>
      </c>
      <c r="F797" s="111">
        <v>10</v>
      </c>
      <c r="G797" s="108"/>
      <c r="H797" s="108">
        <f t="shared" si="46"/>
        <v>0</v>
      </c>
      <c r="I797" s="108">
        <f t="shared" si="47"/>
        <v>0</v>
      </c>
      <c r="J797" s="108">
        <f t="shared" si="48"/>
        <v>0</v>
      </c>
      <c r="K797" s="108">
        <f t="shared" si="49"/>
        <v>0</v>
      </c>
    </row>
    <row r="798" spans="1:11" ht="15.75">
      <c r="A798" s="116"/>
      <c r="B798" s="23" t="s">
        <v>14</v>
      </c>
      <c r="C798" s="23"/>
      <c r="D798" s="23"/>
      <c r="E798" s="23"/>
      <c r="F798" s="117"/>
      <c r="G798" s="109"/>
      <c r="H798" s="109">
        <f>SUM(H753:H797)</f>
        <v>0</v>
      </c>
      <c r="I798" s="109"/>
      <c r="J798" s="108"/>
      <c r="K798" s="109">
        <f>SUM(K753:K797)</f>
        <v>0</v>
      </c>
    </row>
    <row r="800" spans="1:11" ht="15.75">
      <c r="A800" s="42"/>
      <c r="B800" s="26" t="s">
        <v>799</v>
      </c>
      <c r="C800" s="27"/>
      <c r="D800" s="27"/>
      <c r="E800" s="27"/>
      <c r="F800" s="28"/>
      <c r="G800" s="29"/>
      <c r="H800" s="29"/>
      <c r="I800" s="29"/>
      <c r="J800" s="29"/>
      <c r="K800" s="29"/>
    </row>
    <row r="801" spans="1:11" ht="31.5">
      <c r="A801" s="43" t="s">
        <v>1</v>
      </c>
      <c r="B801" s="31" t="s">
        <v>2</v>
      </c>
      <c r="C801" s="31" t="s">
        <v>3</v>
      </c>
      <c r="D801" s="31" t="s">
        <v>4</v>
      </c>
      <c r="E801" s="31" t="s">
        <v>5</v>
      </c>
      <c r="F801" s="32" t="s">
        <v>6</v>
      </c>
      <c r="G801" s="33" t="s">
        <v>7</v>
      </c>
      <c r="H801" s="33" t="s">
        <v>8</v>
      </c>
      <c r="I801" s="33" t="s">
        <v>9</v>
      </c>
      <c r="J801" s="33" t="s">
        <v>10</v>
      </c>
      <c r="K801" s="33" t="s">
        <v>11</v>
      </c>
    </row>
    <row r="802" spans="1:11" ht="15.75">
      <c r="A802" s="34">
        <v>1</v>
      </c>
      <c r="B802" s="105" t="s">
        <v>215</v>
      </c>
      <c r="C802" s="105"/>
      <c r="D802" s="105"/>
      <c r="E802" s="35" t="s">
        <v>120</v>
      </c>
      <c r="F802" s="106">
        <v>180</v>
      </c>
      <c r="G802" s="107"/>
      <c r="H802" s="37">
        <f>G802*F802</f>
        <v>0</v>
      </c>
      <c r="I802" s="37">
        <f>G802*0.08</f>
        <v>0</v>
      </c>
      <c r="J802" s="37">
        <f>G802*1.08</f>
        <v>0</v>
      </c>
      <c r="K802" s="37">
        <f>F802*J802</f>
        <v>0</v>
      </c>
    </row>
    <row r="803" spans="1:11" ht="15.75">
      <c r="A803" s="34">
        <v>2</v>
      </c>
      <c r="B803" s="105" t="s">
        <v>216</v>
      </c>
      <c r="C803" s="105"/>
      <c r="D803" s="105"/>
      <c r="E803" s="35" t="s">
        <v>120</v>
      </c>
      <c r="F803" s="106">
        <v>40</v>
      </c>
      <c r="G803" s="107"/>
      <c r="H803" s="37">
        <f>G803*F803</f>
        <v>0</v>
      </c>
      <c r="I803" s="37">
        <f>G803*0.08</f>
        <v>0</v>
      </c>
      <c r="J803" s="37">
        <f>G803*1.08</f>
        <v>0</v>
      </c>
      <c r="K803" s="37">
        <f>F803*J803</f>
        <v>0</v>
      </c>
    </row>
    <row r="804" spans="1:11" ht="15.75">
      <c r="A804" s="38"/>
      <c r="B804" s="24" t="s">
        <v>14</v>
      </c>
      <c r="C804" s="24"/>
      <c r="D804" s="24"/>
      <c r="E804" s="24"/>
      <c r="F804" s="39"/>
      <c r="G804" s="40"/>
      <c r="H804" s="40">
        <f>SUM(H802:H803)</f>
        <v>0</v>
      </c>
      <c r="I804" s="40"/>
      <c r="J804" s="40"/>
      <c r="K804" s="40">
        <f>SUM(K802:K803)</f>
        <v>0</v>
      </c>
    </row>
    <row r="806" spans="1:11" ht="15.75">
      <c r="A806" s="42"/>
      <c r="B806" s="26" t="s">
        <v>803</v>
      </c>
      <c r="C806" s="27"/>
      <c r="D806" s="27"/>
      <c r="E806" s="27"/>
      <c r="F806" s="28"/>
      <c r="G806" s="29"/>
      <c r="H806" s="29"/>
      <c r="I806" s="29"/>
      <c r="J806" s="29"/>
      <c r="K806" s="29"/>
    </row>
    <row r="807" spans="1:11" ht="31.5">
      <c r="A807" s="43" t="s">
        <v>1</v>
      </c>
      <c r="B807" s="31" t="s">
        <v>2</v>
      </c>
      <c r="C807" s="31" t="s">
        <v>3</v>
      </c>
      <c r="D807" s="31" t="s">
        <v>4</v>
      </c>
      <c r="E807" s="31" t="s">
        <v>5</v>
      </c>
      <c r="F807" s="32" t="s">
        <v>6</v>
      </c>
      <c r="G807" s="33" t="s">
        <v>7</v>
      </c>
      <c r="H807" s="33" t="s">
        <v>8</v>
      </c>
      <c r="I807" s="33" t="s">
        <v>9</v>
      </c>
      <c r="J807" s="33" t="s">
        <v>10</v>
      </c>
      <c r="K807" s="33" t="s">
        <v>11</v>
      </c>
    </row>
    <row r="808" spans="1:11" ht="31.5">
      <c r="A808" s="118">
        <v>1</v>
      </c>
      <c r="B808" s="119" t="s">
        <v>800</v>
      </c>
      <c r="C808" s="119"/>
      <c r="D808" s="119"/>
      <c r="E808" s="119" t="s">
        <v>801</v>
      </c>
      <c r="F808" s="120">
        <v>60</v>
      </c>
      <c r="G808" s="119"/>
      <c r="H808" s="119">
        <f>F808*G808</f>
        <v>0</v>
      </c>
      <c r="I808" s="119">
        <f>G808*0.08</f>
        <v>0</v>
      </c>
      <c r="J808" s="119">
        <f>G808*1.08</f>
        <v>0</v>
      </c>
      <c r="K808" s="119">
        <f>F808*J808</f>
        <v>0</v>
      </c>
    </row>
    <row r="809" spans="1:11" ht="31.5">
      <c r="A809" s="118">
        <v>2</v>
      </c>
      <c r="B809" s="119" t="s">
        <v>802</v>
      </c>
      <c r="C809" s="119"/>
      <c r="D809" s="119"/>
      <c r="E809" s="119" t="s">
        <v>801</v>
      </c>
      <c r="F809" s="120">
        <v>10</v>
      </c>
      <c r="G809" s="119"/>
      <c r="H809" s="119">
        <f>F809*G809</f>
        <v>0</v>
      </c>
      <c r="I809" s="119">
        <f>G809*0.08</f>
        <v>0</v>
      </c>
      <c r="J809" s="119">
        <f>G809*1.08</f>
        <v>0</v>
      </c>
      <c r="K809" s="119">
        <f>F809*J809</f>
        <v>0</v>
      </c>
    </row>
    <row r="810" spans="1:11" ht="15.75">
      <c r="A810" s="38"/>
      <c r="B810" s="24" t="s">
        <v>14</v>
      </c>
      <c r="C810" s="24"/>
      <c r="D810" s="24"/>
      <c r="E810" s="24"/>
      <c r="F810" s="39"/>
      <c r="G810" s="40"/>
      <c r="H810" s="40">
        <f>H808+H809</f>
        <v>0</v>
      </c>
      <c r="I810" s="40"/>
      <c r="J810" s="40"/>
      <c r="K810" s="40">
        <f>SUM(K808:K809)</f>
        <v>0</v>
      </c>
    </row>
    <row r="812" spans="1:11" ht="15.75">
      <c r="A812" s="1"/>
      <c r="B812" s="2" t="s">
        <v>932</v>
      </c>
      <c r="C812" s="3"/>
      <c r="D812" s="3"/>
      <c r="E812" s="3"/>
      <c r="F812" s="3"/>
      <c r="G812" s="4"/>
      <c r="H812" s="4"/>
      <c r="I812" s="4"/>
      <c r="J812" s="4"/>
      <c r="K812" s="4"/>
    </row>
    <row r="813" spans="1:11" ht="31.5">
      <c r="A813" s="5" t="s">
        <v>1</v>
      </c>
      <c r="B813" s="6" t="s">
        <v>2</v>
      </c>
      <c r="C813" s="6" t="s">
        <v>3</v>
      </c>
      <c r="D813" s="6" t="s">
        <v>4</v>
      </c>
      <c r="E813" s="6" t="s">
        <v>5</v>
      </c>
      <c r="F813" s="6" t="s">
        <v>6</v>
      </c>
      <c r="G813" s="7" t="s">
        <v>7</v>
      </c>
      <c r="H813" s="7" t="s">
        <v>8</v>
      </c>
      <c r="I813" s="7" t="s">
        <v>9</v>
      </c>
      <c r="J813" s="7" t="s">
        <v>10</v>
      </c>
      <c r="K813" s="7" t="s">
        <v>11</v>
      </c>
    </row>
    <row r="814" spans="1:11" ht="39">
      <c r="A814" s="8">
        <v>1</v>
      </c>
      <c r="B814" s="166" t="s">
        <v>852</v>
      </c>
      <c r="C814" s="9"/>
      <c r="D814" s="8"/>
      <c r="E814" s="8" t="s">
        <v>853</v>
      </c>
      <c r="F814" s="8">
        <v>50</v>
      </c>
      <c r="G814" s="8"/>
      <c r="H814" s="8">
        <f>F814*G814</f>
        <v>0</v>
      </c>
      <c r="I814" s="8">
        <f>G814*0.08</f>
        <v>0</v>
      </c>
      <c r="J814" s="8">
        <f>G814*1.08</f>
        <v>0</v>
      </c>
      <c r="K814" s="8">
        <f>J814*F814</f>
        <v>0</v>
      </c>
    </row>
    <row r="815" spans="1:11" ht="15.75">
      <c r="A815" s="10"/>
      <c r="B815" s="10" t="s">
        <v>14</v>
      </c>
      <c r="C815" s="10"/>
      <c r="D815" s="10"/>
      <c r="E815" s="10"/>
      <c r="F815" s="10"/>
      <c r="G815" s="10"/>
      <c r="H815" s="10">
        <f>SUM(H814)</f>
        <v>0</v>
      </c>
      <c r="I815" s="10"/>
      <c r="J815" s="10"/>
      <c r="K815" s="10">
        <f>SUM(K814)</f>
        <v>0</v>
      </c>
    </row>
    <row r="816" spans="1:11" ht="15.75">
      <c r="A816" s="11"/>
      <c r="B816" s="11"/>
      <c r="C816" s="11"/>
      <c r="D816" s="12"/>
      <c r="E816" s="12"/>
      <c r="F816" s="13"/>
      <c r="G816" s="12"/>
      <c r="H816" s="12"/>
      <c r="I816" s="12"/>
      <c r="J816" s="12"/>
      <c r="K816" s="12"/>
    </row>
    <row r="817" spans="1:11" ht="15.75">
      <c r="A817" s="14"/>
      <c r="B817" s="2" t="s">
        <v>933</v>
      </c>
      <c r="C817" s="3"/>
      <c r="D817" s="3"/>
      <c r="E817" s="3"/>
      <c r="F817" s="15"/>
      <c r="G817" s="15"/>
      <c r="H817" s="15"/>
      <c r="I817" s="15"/>
      <c r="J817" s="15"/>
      <c r="K817" s="15"/>
    </row>
    <row r="818" spans="1:11" ht="31.5">
      <c r="A818" s="16" t="s">
        <v>1</v>
      </c>
      <c r="B818" s="6" t="s">
        <v>2</v>
      </c>
      <c r="C818" s="6" t="s">
        <v>3</v>
      </c>
      <c r="D818" s="6" t="s">
        <v>4</v>
      </c>
      <c r="E818" s="6" t="s">
        <v>5</v>
      </c>
      <c r="F818" s="17" t="s">
        <v>6</v>
      </c>
      <c r="G818" s="17" t="s">
        <v>7</v>
      </c>
      <c r="H818" s="17" t="s">
        <v>8</v>
      </c>
      <c r="I818" s="17" t="s">
        <v>9</v>
      </c>
      <c r="J818" s="17" t="s">
        <v>10</v>
      </c>
      <c r="K818" s="17" t="s">
        <v>11</v>
      </c>
    </row>
    <row r="819" spans="1:11" ht="47.25">
      <c r="A819" s="8">
        <v>1</v>
      </c>
      <c r="B819" s="8" t="s">
        <v>854</v>
      </c>
      <c r="C819" s="8"/>
      <c r="D819" s="8"/>
      <c r="E819" s="8" t="s">
        <v>855</v>
      </c>
      <c r="F819" s="18">
        <v>5</v>
      </c>
      <c r="G819" s="18"/>
      <c r="H819" s="19">
        <f>F819*G819</f>
        <v>0</v>
      </c>
      <c r="I819" s="18">
        <f>G819*0.08</f>
        <v>0</v>
      </c>
      <c r="J819" s="18">
        <f>G819*1.08</f>
        <v>0</v>
      </c>
      <c r="K819" s="18">
        <f>F819*J819</f>
        <v>0</v>
      </c>
    </row>
    <row r="820" spans="1:11" ht="31.5">
      <c r="A820" s="8">
        <v>2</v>
      </c>
      <c r="B820" s="8" t="s">
        <v>856</v>
      </c>
      <c r="C820" s="8"/>
      <c r="D820" s="8"/>
      <c r="E820" s="8" t="s">
        <v>857</v>
      </c>
      <c r="F820" s="18">
        <v>5</v>
      </c>
      <c r="G820" s="18"/>
      <c r="H820" s="19">
        <f>F820*G820</f>
        <v>0</v>
      </c>
      <c r="I820" s="18">
        <f>G820*0.08</f>
        <v>0</v>
      </c>
      <c r="J820" s="18">
        <f>G820*1.08</f>
        <v>0</v>
      </c>
      <c r="K820" s="18">
        <f>F820*J820</f>
        <v>0</v>
      </c>
    </row>
    <row r="821" spans="1:11" ht="15.75">
      <c r="A821" s="20"/>
      <c r="B821" s="20" t="s">
        <v>14</v>
      </c>
      <c r="C821" s="20"/>
      <c r="D821" s="20"/>
      <c r="E821" s="20"/>
      <c r="F821" s="21"/>
      <c r="G821" s="21"/>
      <c r="H821" s="22">
        <f>SUM(H819:H820)</f>
        <v>0</v>
      </c>
      <c r="I821" s="21"/>
      <c r="J821" s="21"/>
      <c r="K821" s="21">
        <f>SUM(K819:K820)</f>
        <v>0</v>
      </c>
    </row>
    <row r="823" spans="1:11" ht="15.75">
      <c r="A823" s="14"/>
      <c r="B823" s="2" t="s">
        <v>934</v>
      </c>
      <c r="C823" s="3"/>
      <c r="D823" s="3"/>
      <c r="E823" s="3"/>
      <c r="F823" s="15"/>
      <c r="G823" s="15"/>
      <c r="H823" s="15"/>
      <c r="I823" s="15"/>
      <c r="J823" s="15"/>
      <c r="K823" s="15"/>
    </row>
    <row r="824" spans="1:11" ht="31.5">
      <c r="A824" s="16" t="s">
        <v>1</v>
      </c>
      <c r="B824" s="6" t="s">
        <v>2</v>
      </c>
      <c r="C824" s="6" t="s">
        <v>3</v>
      </c>
      <c r="D824" s="6" t="s">
        <v>4</v>
      </c>
      <c r="E824" s="6" t="s">
        <v>5</v>
      </c>
      <c r="F824" s="17" t="s">
        <v>6</v>
      </c>
      <c r="G824" s="17" t="s">
        <v>7</v>
      </c>
      <c r="H824" s="17" t="s">
        <v>8</v>
      </c>
      <c r="I824" s="17" t="s">
        <v>9</v>
      </c>
      <c r="J824" s="17" t="s">
        <v>10</v>
      </c>
      <c r="K824" s="17" t="s">
        <v>11</v>
      </c>
    </row>
    <row r="825" spans="1:11" ht="15.75">
      <c r="A825" s="104">
        <v>1</v>
      </c>
      <c r="B825" s="110" t="s">
        <v>643</v>
      </c>
      <c r="C825" s="110"/>
      <c r="D825" s="110"/>
      <c r="E825" s="110" t="s">
        <v>112</v>
      </c>
      <c r="F825" s="111">
        <v>450</v>
      </c>
      <c r="G825" s="108"/>
      <c r="H825" s="108">
        <f>G825*F825</f>
        <v>0</v>
      </c>
      <c r="I825" s="108">
        <f>G825*0.08</f>
        <v>0</v>
      </c>
      <c r="J825" s="108">
        <f>G825*1.08</f>
        <v>0</v>
      </c>
      <c r="K825" s="108">
        <f>F825*J825</f>
        <v>0</v>
      </c>
    </row>
    <row r="826" spans="1:11" ht="15.75">
      <c r="A826" s="104">
        <v>2</v>
      </c>
      <c r="B826" s="110" t="s">
        <v>644</v>
      </c>
      <c r="C826" s="110"/>
      <c r="D826" s="110"/>
      <c r="E826" s="110" t="s">
        <v>112</v>
      </c>
      <c r="F826" s="111">
        <v>450</v>
      </c>
      <c r="G826" s="108"/>
      <c r="H826" s="108">
        <f>G826*F826</f>
        <v>0</v>
      </c>
      <c r="I826" s="108">
        <f>G826*0.08</f>
        <v>0</v>
      </c>
      <c r="J826" s="108">
        <f>G826*1.08</f>
        <v>0</v>
      </c>
      <c r="K826" s="108">
        <f>F826*J826</f>
        <v>0</v>
      </c>
    </row>
    <row r="827" spans="1:11" ht="15.75">
      <c r="A827" s="20"/>
      <c r="B827" s="20" t="s">
        <v>14</v>
      </c>
      <c r="C827" s="20"/>
      <c r="D827" s="20"/>
      <c r="E827" s="20"/>
      <c r="F827" s="21"/>
      <c r="G827" s="21"/>
      <c r="H827" s="23">
        <f>SUM(H825:H826)</f>
        <v>0</v>
      </c>
      <c r="I827" s="21"/>
      <c r="J827" s="21"/>
      <c r="K827" s="24">
        <f>SUM(K825:K826)</f>
        <v>0</v>
      </c>
    </row>
    <row r="829" spans="1:11" ht="15.75">
      <c r="A829" s="14"/>
      <c r="B829" s="2" t="s">
        <v>935</v>
      </c>
      <c r="C829" s="3"/>
      <c r="D829" s="3"/>
      <c r="E829" s="3"/>
      <c r="F829" s="15"/>
      <c r="G829" s="15"/>
      <c r="H829" s="15"/>
      <c r="I829" s="15"/>
      <c r="J829" s="15"/>
      <c r="K829" s="15"/>
    </row>
    <row r="830" spans="1:11" ht="31.5">
      <c r="A830" s="16" t="s">
        <v>1</v>
      </c>
      <c r="B830" s="6" t="s">
        <v>2</v>
      </c>
      <c r="C830" s="6" t="s">
        <v>3</v>
      </c>
      <c r="D830" s="6" t="s">
        <v>4</v>
      </c>
      <c r="E830" s="6" t="s">
        <v>5</v>
      </c>
      <c r="F830" s="17" t="s">
        <v>6</v>
      </c>
      <c r="G830" s="17" t="s">
        <v>7</v>
      </c>
      <c r="H830" s="17" t="s">
        <v>8</v>
      </c>
      <c r="I830" s="17" t="s">
        <v>9</v>
      </c>
      <c r="J830" s="17" t="s">
        <v>10</v>
      </c>
      <c r="K830" s="17" t="s">
        <v>11</v>
      </c>
    </row>
    <row r="831" spans="1:11" ht="39">
      <c r="A831" s="104">
        <v>1</v>
      </c>
      <c r="B831" s="110" t="s">
        <v>783</v>
      </c>
      <c r="C831" s="110"/>
      <c r="D831" s="110"/>
      <c r="E831" s="163" t="s">
        <v>990</v>
      </c>
      <c r="F831" s="111">
        <v>100</v>
      </c>
      <c r="G831" s="108"/>
      <c r="H831" s="108">
        <f>G831*F831</f>
        <v>0</v>
      </c>
      <c r="I831" s="108">
        <f>G831*0.08</f>
        <v>0</v>
      </c>
      <c r="J831" s="108">
        <f>G831*1.08</f>
        <v>0</v>
      </c>
      <c r="K831" s="108">
        <f>F831*J831</f>
        <v>0</v>
      </c>
    </row>
    <row r="832" spans="1:11" ht="47.25">
      <c r="A832" s="104">
        <v>2</v>
      </c>
      <c r="B832" s="110" t="s">
        <v>782</v>
      </c>
      <c r="C832" s="110"/>
      <c r="D832" s="110"/>
      <c r="E832" s="110" t="s">
        <v>991</v>
      </c>
      <c r="F832" s="111">
        <v>80</v>
      </c>
      <c r="G832" s="108"/>
      <c r="H832" s="108">
        <f>G832*F832</f>
        <v>0</v>
      </c>
      <c r="I832" s="108">
        <f>G832*0.08</f>
        <v>0</v>
      </c>
      <c r="J832" s="108">
        <f>G832*1.08</f>
        <v>0</v>
      </c>
      <c r="K832" s="108">
        <f>F832*J832</f>
        <v>0</v>
      </c>
    </row>
    <row r="833" spans="1:11" ht="32.25" customHeight="1">
      <c r="A833" s="104">
        <v>3</v>
      </c>
      <c r="B833" s="110" t="s">
        <v>737</v>
      </c>
      <c r="C833" s="110"/>
      <c r="D833" s="110"/>
      <c r="E833" s="110" t="s">
        <v>991</v>
      </c>
      <c r="F833" s="111">
        <v>100</v>
      </c>
      <c r="G833" s="108"/>
      <c r="H833" s="108">
        <f>G833*F833</f>
        <v>0</v>
      </c>
      <c r="I833" s="108">
        <f>G833*0.08</f>
        <v>0</v>
      </c>
      <c r="J833" s="108">
        <f>G833*1.08</f>
        <v>0</v>
      </c>
      <c r="K833" s="108">
        <f>F833*J833</f>
        <v>0</v>
      </c>
    </row>
    <row r="834" spans="1:11" ht="15.75">
      <c r="A834" s="20"/>
      <c r="B834" s="20" t="s">
        <v>14</v>
      </c>
      <c r="C834" s="20"/>
      <c r="D834" s="20"/>
      <c r="E834" s="20"/>
      <c r="F834" s="21"/>
      <c r="G834" s="21"/>
      <c r="H834" s="23">
        <f>SUM(H831:H833)</f>
        <v>0</v>
      </c>
      <c r="I834" s="21"/>
      <c r="J834" s="21"/>
      <c r="K834" s="24">
        <f>SUM(K831:K833)</f>
        <v>0</v>
      </c>
    </row>
    <row r="836" spans="1:11" ht="15.75">
      <c r="A836" s="14"/>
      <c r="B836" s="2" t="s">
        <v>936</v>
      </c>
      <c r="C836" s="3"/>
      <c r="D836" s="3"/>
      <c r="E836" s="3"/>
      <c r="F836" s="15"/>
      <c r="G836" s="15"/>
      <c r="H836" s="15"/>
      <c r="I836" s="15"/>
      <c r="J836" s="15"/>
      <c r="K836" s="15"/>
    </row>
    <row r="837" spans="1:11" ht="78.75">
      <c r="A837" s="16" t="s">
        <v>1</v>
      </c>
      <c r="B837" s="6" t="s">
        <v>2</v>
      </c>
      <c r="C837" s="6" t="s">
        <v>3</v>
      </c>
      <c r="D837" s="6" t="s">
        <v>869</v>
      </c>
      <c r="E837" s="6" t="s">
        <v>5</v>
      </c>
      <c r="F837" s="17" t="s">
        <v>6</v>
      </c>
      <c r="G837" s="17" t="s">
        <v>7</v>
      </c>
      <c r="H837" s="17" t="s">
        <v>8</v>
      </c>
      <c r="I837" s="17" t="s">
        <v>9</v>
      </c>
      <c r="J837" s="17" t="s">
        <v>10</v>
      </c>
      <c r="K837" s="17" t="s">
        <v>11</v>
      </c>
    </row>
    <row r="838" spans="1:11" ht="15.75">
      <c r="A838" s="34">
        <v>1</v>
      </c>
      <c r="B838" s="35" t="s">
        <v>870</v>
      </c>
      <c r="C838" s="35"/>
      <c r="D838" s="35"/>
      <c r="E838" s="35" t="s">
        <v>871</v>
      </c>
      <c r="F838" s="36">
        <v>100</v>
      </c>
      <c r="G838" s="37"/>
      <c r="H838" s="37">
        <f aca="true" t="shared" si="50" ref="H838:H844">G838*F838</f>
        <v>0</v>
      </c>
      <c r="I838" s="37">
        <f aca="true" t="shared" si="51" ref="I838:I844">G838*0.08</f>
        <v>0</v>
      </c>
      <c r="J838" s="37">
        <f aca="true" t="shared" si="52" ref="J838:J844">G838*1.08</f>
        <v>0</v>
      </c>
      <c r="K838" s="37">
        <f aca="true" t="shared" si="53" ref="K838:K844">F838*J838</f>
        <v>0</v>
      </c>
    </row>
    <row r="839" spans="1:11" ht="31.5">
      <c r="A839" s="34">
        <v>2</v>
      </c>
      <c r="B839" s="35" t="s">
        <v>872</v>
      </c>
      <c r="C839" s="35"/>
      <c r="D839" s="35"/>
      <c r="E839" s="35" t="s">
        <v>938</v>
      </c>
      <c r="F839" s="36">
        <v>30</v>
      </c>
      <c r="G839" s="37"/>
      <c r="H839" s="37">
        <f t="shared" si="50"/>
        <v>0</v>
      </c>
      <c r="I839" s="37">
        <f t="shared" si="51"/>
        <v>0</v>
      </c>
      <c r="J839" s="37">
        <f t="shared" si="52"/>
        <v>0</v>
      </c>
      <c r="K839" s="37">
        <f t="shared" si="53"/>
        <v>0</v>
      </c>
    </row>
    <row r="840" spans="1:11" ht="15.75">
      <c r="A840" s="34">
        <v>3</v>
      </c>
      <c r="B840" s="35" t="s">
        <v>693</v>
      </c>
      <c r="C840" s="35"/>
      <c r="D840" s="35"/>
      <c r="E840" s="35" t="s">
        <v>120</v>
      </c>
      <c r="F840" s="36">
        <v>150</v>
      </c>
      <c r="G840" s="37"/>
      <c r="H840" s="37">
        <f t="shared" si="50"/>
        <v>0</v>
      </c>
      <c r="I840" s="37">
        <f t="shared" si="51"/>
        <v>0</v>
      </c>
      <c r="J840" s="37">
        <f t="shared" si="52"/>
        <v>0</v>
      </c>
      <c r="K840" s="37">
        <f t="shared" si="53"/>
        <v>0</v>
      </c>
    </row>
    <row r="841" spans="1:11" ht="15.75">
      <c r="A841" s="34">
        <v>4</v>
      </c>
      <c r="B841" s="18" t="s">
        <v>876</v>
      </c>
      <c r="C841" s="35"/>
      <c r="D841" s="35"/>
      <c r="E841" s="35" t="s">
        <v>877</v>
      </c>
      <c r="F841" s="36">
        <v>20</v>
      </c>
      <c r="G841" s="37"/>
      <c r="H841" s="37">
        <f t="shared" si="50"/>
        <v>0</v>
      </c>
      <c r="I841" s="37">
        <f t="shared" si="51"/>
        <v>0</v>
      </c>
      <c r="J841" s="37">
        <f t="shared" si="52"/>
        <v>0</v>
      </c>
      <c r="K841" s="37">
        <f t="shared" si="53"/>
        <v>0</v>
      </c>
    </row>
    <row r="842" spans="1:11" ht="15.75">
      <c r="A842" s="34">
        <v>5</v>
      </c>
      <c r="B842" s="35" t="s">
        <v>874</v>
      </c>
      <c r="C842" s="35"/>
      <c r="D842" s="35"/>
      <c r="E842" s="35" t="s">
        <v>875</v>
      </c>
      <c r="F842" s="36">
        <v>30</v>
      </c>
      <c r="G842" s="37"/>
      <c r="H842" s="37">
        <f t="shared" si="50"/>
        <v>0</v>
      </c>
      <c r="I842" s="37">
        <f t="shared" si="51"/>
        <v>0</v>
      </c>
      <c r="J842" s="37">
        <f t="shared" si="52"/>
        <v>0</v>
      </c>
      <c r="K842" s="37">
        <f t="shared" si="53"/>
        <v>0</v>
      </c>
    </row>
    <row r="843" spans="1:11" ht="15.75">
      <c r="A843" s="34">
        <v>6</v>
      </c>
      <c r="B843" s="18" t="s">
        <v>878</v>
      </c>
      <c r="C843" s="35"/>
      <c r="D843" s="35"/>
      <c r="E843" s="35" t="s">
        <v>879</v>
      </c>
      <c r="F843" s="36">
        <v>10</v>
      </c>
      <c r="G843" s="37"/>
      <c r="H843" s="37">
        <f t="shared" si="50"/>
        <v>0</v>
      </c>
      <c r="I843" s="37">
        <f t="shared" si="51"/>
        <v>0</v>
      </c>
      <c r="J843" s="37">
        <f t="shared" si="52"/>
        <v>0</v>
      </c>
      <c r="K843" s="37">
        <f t="shared" si="53"/>
        <v>0</v>
      </c>
    </row>
    <row r="844" spans="1:11" ht="15.75">
      <c r="A844" s="34">
        <v>7</v>
      </c>
      <c r="B844" s="35" t="s">
        <v>880</v>
      </c>
      <c r="C844" s="35"/>
      <c r="D844" s="35"/>
      <c r="E844" s="35" t="s">
        <v>881</v>
      </c>
      <c r="F844" s="36">
        <v>50</v>
      </c>
      <c r="G844" s="37"/>
      <c r="H844" s="37">
        <f t="shared" si="50"/>
        <v>0</v>
      </c>
      <c r="I844" s="37">
        <f t="shared" si="51"/>
        <v>0</v>
      </c>
      <c r="J844" s="37">
        <f t="shared" si="52"/>
        <v>0</v>
      </c>
      <c r="K844" s="37">
        <f t="shared" si="53"/>
        <v>0</v>
      </c>
    </row>
    <row r="845" spans="1:11" ht="15.75">
      <c r="A845" s="38"/>
      <c r="B845" s="24" t="s">
        <v>14</v>
      </c>
      <c r="C845" s="24"/>
      <c r="D845" s="24"/>
      <c r="E845" s="24"/>
      <c r="F845" s="39"/>
      <c r="G845" s="40"/>
      <c r="H845" s="40">
        <f>SUM(H838:H844)</f>
        <v>0</v>
      </c>
      <c r="I845" s="40"/>
      <c r="J845" s="40"/>
      <c r="K845" s="40">
        <f>SUM(K838:K844)</f>
        <v>0</v>
      </c>
    </row>
    <row r="847" spans="1:11" ht="15.75">
      <c r="A847" s="14"/>
      <c r="B847" s="2" t="s">
        <v>937</v>
      </c>
      <c r="C847" s="3"/>
      <c r="D847" s="3"/>
      <c r="E847" s="3"/>
      <c r="F847" s="15"/>
      <c r="G847" s="15"/>
      <c r="H847" s="15"/>
      <c r="I847" s="15"/>
      <c r="J847" s="15"/>
      <c r="K847" s="15"/>
    </row>
    <row r="848" spans="1:11" ht="78.75">
      <c r="A848" s="16" t="s">
        <v>1</v>
      </c>
      <c r="B848" s="6" t="s">
        <v>2</v>
      </c>
      <c r="C848" s="6" t="s">
        <v>3</v>
      </c>
      <c r="D848" s="6" t="s">
        <v>869</v>
      </c>
      <c r="E848" s="6" t="s">
        <v>5</v>
      </c>
      <c r="F848" s="17" t="s">
        <v>6</v>
      </c>
      <c r="G848" s="17" t="s">
        <v>7</v>
      </c>
      <c r="H848" s="17" t="s">
        <v>8</v>
      </c>
      <c r="I848" s="17" t="s">
        <v>9</v>
      </c>
      <c r="J848" s="17" t="s">
        <v>10</v>
      </c>
      <c r="K848" s="17" t="s">
        <v>11</v>
      </c>
    </row>
    <row r="849" spans="1:11" ht="64.5">
      <c r="A849" s="34">
        <v>1</v>
      </c>
      <c r="B849" s="35" t="s">
        <v>873</v>
      </c>
      <c r="C849" s="35"/>
      <c r="D849" s="35"/>
      <c r="E849" s="160" t="s">
        <v>940</v>
      </c>
      <c r="F849" s="36">
        <v>50</v>
      </c>
      <c r="G849" s="37"/>
      <c r="H849" s="37">
        <f>G849*F849</f>
        <v>0</v>
      </c>
      <c r="I849" s="37">
        <f>G849*0.08</f>
        <v>0</v>
      </c>
      <c r="J849" s="37">
        <f>G849*1.08</f>
        <v>0</v>
      </c>
      <c r="K849" s="37">
        <f>F849*J849</f>
        <v>0</v>
      </c>
    </row>
    <row r="850" spans="1:11" ht="15.75">
      <c r="A850" s="20"/>
      <c r="B850" s="20" t="s">
        <v>14</v>
      </c>
      <c r="C850" s="20"/>
      <c r="D850" s="20"/>
      <c r="E850" s="110"/>
      <c r="F850" s="21"/>
      <c r="G850" s="21"/>
      <c r="H850" s="23">
        <f>SUM(H846:H849)</f>
        <v>0</v>
      </c>
      <c r="I850" s="21"/>
      <c r="J850" s="21"/>
      <c r="K850" s="24">
        <f>SUM(K846:K849)</f>
        <v>0</v>
      </c>
    </row>
    <row r="852" spans="1:11" ht="15.75">
      <c r="A852" s="14"/>
      <c r="B852" s="2" t="s">
        <v>939</v>
      </c>
      <c r="C852" s="3"/>
      <c r="D852" s="3"/>
      <c r="E852" s="3"/>
      <c r="F852" s="15"/>
      <c r="G852" s="15"/>
      <c r="H852" s="15"/>
      <c r="I852" s="15"/>
      <c r="J852" s="15"/>
      <c r="K852" s="15"/>
    </row>
    <row r="853" spans="1:11" ht="78.75">
      <c r="A853" s="16" t="s">
        <v>1</v>
      </c>
      <c r="B853" s="6" t="s">
        <v>2</v>
      </c>
      <c r="C853" s="6" t="s">
        <v>3</v>
      </c>
      <c r="D853" s="6" t="s">
        <v>869</v>
      </c>
      <c r="E853" s="6" t="s">
        <v>5</v>
      </c>
      <c r="F853" s="17" t="s">
        <v>6</v>
      </c>
      <c r="G853" s="17" t="s">
        <v>7</v>
      </c>
      <c r="H853" s="17" t="s">
        <v>8</v>
      </c>
      <c r="I853" s="17" t="s">
        <v>9</v>
      </c>
      <c r="J853" s="17" t="s">
        <v>10</v>
      </c>
      <c r="K853" s="17" t="s">
        <v>11</v>
      </c>
    </row>
    <row r="854" spans="1:11" ht="15.75">
      <c r="A854" s="34">
        <v>1</v>
      </c>
      <c r="B854" s="35" t="s">
        <v>882</v>
      </c>
      <c r="C854" s="35"/>
      <c r="D854" s="35"/>
      <c r="E854" s="35" t="s">
        <v>883</v>
      </c>
      <c r="F854" s="36">
        <v>20</v>
      </c>
      <c r="G854" s="37"/>
      <c r="H854" s="37">
        <f>G854*F854</f>
        <v>0</v>
      </c>
      <c r="I854" s="37">
        <f>G854*0.08</f>
        <v>0</v>
      </c>
      <c r="J854" s="37">
        <f>G854*1.08</f>
        <v>0</v>
      </c>
      <c r="K854" s="37">
        <f>F854*J854</f>
        <v>0</v>
      </c>
    </row>
    <row r="855" spans="1:11" ht="15.75">
      <c r="A855" s="20"/>
      <c r="B855" s="20" t="s">
        <v>14</v>
      </c>
      <c r="C855" s="20"/>
      <c r="D855" s="20"/>
      <c r="E855" s="110"/>
      <c r="F855" s="21"/>
      <c r="G855" s="21"/>
      <c r="H855" s="23">
        <f>SUM(H851:H854)</f>
        <v>0</v>
      </c>
      <c r="I855" s="21"/>
      <c r="J855" s="21"/>
      <c r="K855" s="24">
        <f>SUM(K851:K854)</f>
        <v>0</v>
      </c>
    </row>
    <row r="857" spans="1:11" ht="15.75">
      <c r="A857" s="14"/>
      <c r="B857" s="2" t="s">
        <v>941</v>
      </c>
      <c r="C857" s="3"/>
      <c r="D857" s="3"/>
      <c r="E857" s="3"/>
      <c r="F857" s="15"/>
      <c r="G857" s="121"/>
      <c r="H857" s="121"/>
      <c r="I857" s="121"/>
      <c r="J857" s="121"/>
      <c r="K857" s="121"/>
    </row>
    <row r="858" spans="1:11" ht="31.5">
      <c r="A858" s="16" t="s">
        <v>1</v>
      </c>
      <c r="B858" s="6" t="s">
        <v>2</v>
      </c>
      <c r="C858" s="6" t="s">
        <v>3</v>
      </c>
      <c r="D858" s="6" t="s">
        <v>4</v>
      </c>
      <c r="E858" s="6" t="s">
        <v>5</v>
      </c>
      <c r="F858" s="17" t="s">
        <v>6</v>
      </c>
      <c r="G858" s="122" t="s">
        <v>7</v>
      </c>
      <c r="H858" s="122" t="s">
        <v>8</v>
      </c>
      <c r="I858" s="122" t="s">
        <v>9</v>
      </c>
      <c r="J858" s="122" t="s">
        <v>10</v>
      </c>
      <c r="K858" s="122" t="s">
        <v>11</v>
      </c>
    </row>
    <row r="859" spans="1:11" ht="99" customHeight="1">
      <c r="A859" s="123"/>
      <c r="B859" s="153" t="s">
        <v>889</v>
      </c>
      <c r="C859" s="154"/>
      <c r="D859" s="154"/>
      <c r="E859" s="154"/>
      <c r="F859" s="154"/>
      <c r="G859" s="154"/>
      <c r="H859" s="154"/>
      <c r="I859" s="154"/>
      <c r="J859" s="154"/>
      <c r="K859" s="155"/>
    </row>
    <row r="860" spans="1:11" ht="26.25">
      <c r="A860" s="124">
        <v>1</v>
      </c>
      <c r="B860" s="125" t="s">
        <v>884</v>
      </c>
      <c r="C860" s="8"/>
      <c r="D860" s="8"/>
      <c r="E860" s="166" t="s">
        <v>953</v>
      </c>
      <c r="F860" s="18">
        <v>2</v>
      </c>
      <c r="G860" s="126"/>
      <c r="H860" s="127">
        <f>F860*G860</f>
        <v>0</v>
      </c>
      <c r="I860" s="126">
        <f>G860*0.08</f>
        <v>0</v>
      </c>
      <c r="J860" s="126">
        <f>G860*1.08</f>
        <v>0</v>
      </c>
      <c r="K860" s="126">
        <f>F860*J860</f>
        <v>0</v>
      </c>
    </row>
    <row r="861" spans="1:11" ht="26.25">
      <c r="A861" s="124">
        <v>2</v>
      </c>
      <c r="B861" s="125" t="s">
        <v>885</v>
      </c>
      <c r="C861" s="8"/>
      <c r="D861" s="8"/>
      <c r="E861" s="166" t="s">
        <v>953</v>
      </c>
      <c r="F861" s="18">
        <v>25</v>
      </c>
      <c r="G861" s="126"/>
      <c r="H861" s="127">
        <f>F861*G861</f>
        <v>0</v>
      </c>
      <c r="I861" s="126">
        <f>G861*0.08</f>
        <v>0</v>
      </c>
      <c r="J861" s="126">
        <f>G861*1.08</f>
        <v>0</v>
      </c>
      <c r="K861" s="126">
        <f>F861*J861</f>
        <v>0</v>
      </c>
    </row>
    <row r="862" spans="1:11" ht="26.25">
      <c r="A862" s="124">
        <v>3</v>
      </c>
      <c r="B862" s="125" t="s">
        <v>886</v>
      </c>
      <c r="C862" s="8"/>
      <c r="D862" s="8"/>
      <c r="E862" s="166" t="s">
        <v>953</v>
      </c>
      <c r="F862" s="18">
        <v>15</v>
      </c>
      <c r="G862" s="126"/>
      <c r="H862" s="127">
        <f>F862*G862</f>
        <v>0</v>
      </c>
      <c r="I862" s="126">
        <f>G862*0.08</f>
        <v>0</v>
      </c>
      <c r="J862" s="126">
        <f>G862*1.08</f>
        <v>0</v>
      </c>
      <c r="K862" s="126">
        <f>F862*J862</f>
        <v>0</v>
      </c>
    </row>
    <row r="863" spans="1:11" ht="26.25">
      <c r="A863" s="124"/>
      <c r="B863" s="125" t="s">
        <v>887</v>
      </c>
      <c r="C863" s="8"/>
      <c r="D863" s="8"/>
      <c r="E863" s="166" t="s">
        <v>953</v>
      </c>
      <c r="F863" s="18">
        <v>10</v>
      </c>
      <c r="G863" s="126"/>
      <c r="H863" s="127">
        <f>F863*G863</f>
        <v>0</v>
      </c>
      <c r="I863" s="126">
        <f>G863*0.08</f>
        <v>0</v>
      </c>
      <c r="J863" s="126">
        <f>G863*1.08</f>
        <v>0</v>
      </c>
      <c r="K863" s="126">
        <f>F863*J863</f>
        <v>0</v>
      </c>
    </row>
    <row r="864" spans="1:11" ht="26.25">
      <c r="A864" s="124">
        <v>4</v>
      </c>
      <c r="B864" s="125" t="s">
        <v>888</v>
      </c>
      <c r="C864" s="8"/>
      <c r="D864" s="8"/>
      <c r="E864" s="166" t="s">
        <v>953</v>
      </c>
      <c r="F864" s="18">
        <v>20</v>
      </c>
      <c r="G864" s="126"/>
      <c r="H864" s="127">
        <f>F864*G864</f>
        <v>0</v>
      </c>
      <c r="I864" s="126">
        <f>G864*0.08</f>
        <v>0</v>
      </c>
      <c r="J864" s="126">
        <f>G864*1.08</f>
        <v>0</v>
      </c>
      <c r="K864" s="126">
        <f>F864*J864</f>
        <v>0</v>
      </c>
    </row>
    <row r="865" spans="1:11" ht="15.75">
      <c r="A865" s="128"/>
      <c r="B865" s="129" t="s">
        <v>14</v>
      </c>
      <c r="C865" s="20"/>
      <c r="D865" s="20"/>
      <c r="E865" s="20"/>
      <c r="F865" s="21"/>
      <c r="G865" s="130"/>
      <c r="H865" s="131">
        <f>SUM(H860:H864)</f>
        <v>0</v>
      </c>
      <c r="I865" s="130"/>
      <c r="J865" s="130"/>
      <c r="K865" s="130">
        <f>SUM(K860:K864)</f>
        <v>0</v>
      </c>
    </row>
    <row r="867" spans="1:11" ht="15.75">
      <c r="A867" s="14"/>
      <c r="B867" s="2" t="s">
        <v>942</v>
      </c>
      <c r="C867" s="3"/>
      <c r="D867" s="3"/>
      <c r="E867" s="3"/>
      <c r="F867" s="15"/>
      <c r="G867" s="121"/>
      <c r="H867" s="121"/>
      <c r="I867" s="121"/>
      <c r="J867" s="121"/>
      <c r="K867" s="121"/>
    </row>
    <row r="868" spans="1:11" ht="31.5">
      <c r="A868" s="16" t="s">
        <v>1</v>
      </c>
      <c r="B868" s="6" t="s">
        <v>2</v>
      </c>
      <c r="C868" s="6" t="s">
        <v>3</v>
      </c>
      <c r="D868" s="6" t="s">
        <v>4</v>
      </c>
      <c r="E868" s="6" t="s">
        <v>5</v>
      </c>
      <c r="F868" s="17" t="s">
        <v>6</v>
      </c>
      <c r="G868" s="122" t="s">
        <v>7</v>
      </c>
      <c r="H868" s="122" t="s">
        <v>8</v>
      </c>
      <c r="I868" s="122" t="s">
        <v>9</v>
      </c>
      <c r="J868" s="122" t="s">
        <v>10</v>
      </c>
      <c r="K868" s="122" t="s">
        <v>11</v>
      </c>
    </row>
    <row r="869" spans="1:11" ht="15.75">
      <c r="A869" s="139">
        <v>1</v>
      </c>
      <c r="B869" s="81" t="s">
        <v>159</v>
      </c>
      <c r="C869" s="81"/>
      <c r="D869" s="81"/>
      <c r="E869" s="167" t="s">
        <v>160</v>
      </c>
      <c r="F869" s="82">
        <v>200</v>
      </c>
      <c r="G869" s="83"/>
      <c r="H869" s="83">
        <f>G869*F869</f>
        <v>0</v>
      </c>
      <c r="I869" s="83">
        <f>G869*0.08</f>
        <v>0</v>
      </c>
      <c r="J869" s="83">
        <f>G869*1.08</f>
        <v>0</v>
      </c>
      <c r="K869" s="83">
        <f>F869*J869</f>
        <v>0</v>
      </c>
    </row>
    <row r="870" spans="1:11" ht="15.75">
      <c r="A870" s="128"/>
      <c r="B870" s="129" t="s">
        <v>14</v>
      </c>
      <c r="C870" s="20"/>
      <c r="D870" s="20"/>
      <c r="E870" s="20"/>
      <c r="F870" s="21"/>
      <c r="G870" s="130"/>
      <c r="H870" s="131">
        <f>SUM(H866:H869)</f>
        <v>0</v>
      </c>
      <c r="I870" s="130"/>
      <c r="J870" s="130"/>
      <c r="K870" s="130">
        <f>SUM(K866:K869)</f>
        <v>0</v>
      </c>
    </row>
    <row r="872" spans="1:11" ht="15.75">
      <c r="A872" s="14"/>
      <c r="B872" s="2" t="s">
        <v>943</v>
      </c>
      <c r="C872" s="3"/>
      <c r="D872" s="3"/>
      <c r="E872" s="3"/>
      <c r="F872" s="15"/>
      <c r="G872" s="121"/>
      <c r="H872" s="121"/>
      <c r="I872" s="121"/>
      <c r="J872" s="121"/>
      <c r="K872" s="121"/>
    </row>
    <row r="873" spans="1:11" ht="31.5">
      <c r="A873" s="16" t="s">
        <v>1</v>
      </c>
      <c r="B873" s="6" t="s">
        <v>2</v>
      </c>
      <c r="C873" s="6" t="s">
        <v>3</v>
      </c>
      <c r="D873" s="6" t="s">
        <v>4</v>
      </c>
      <c r="E873" s="6" t="s">
        <v>5</v>
      </c>
      <c r="F873" s="17" t="s">
        <v>6</v>
      </c>
      <c r="G873" s="122" t="s">
        <v>7</v>
      </c>
      <c r="H873" s="122" t="s">
        <v>8</v>
      </c>
      <c r="I873" s="122" t="s">
        <v>9</v>
      </c>
      <c r="J873" s="122" t="s">
        <v>10</v>
      </c>
      <c r="K873" s="122" t="s">
        <v>11</v>
      </c>
    </row>
    <row r="874" spans="1:11" ht="15.75">
      <c r="A874" s="140">
        <v>1</v>
      </c>
      <c r="B874" s="141" t="s">
        <v>175</v>
      </c>
      <c r="C874" s="141"/>
      <c r="D874" s="141"/>
      <c r="E874" s="141" t="s">
        <v>143</v>
      </c>
      <c r="F874" s="142">
        <v>800</v>
      </c>
      <c r="G874" s="143"/>
      <c r="H874" s="143">
        <f>G874*F874</f>
        <v>0</v>
      </c>
      <c r="I874" s="143">
        <f>G874*0.08</f>
        <v>0</v>
      </c>
      <c r="J874" s="143">
        <f>G874*1.08</f>
        <v>0</v>
      </c>
      <c r="K874" s="143">
        <f>F874*J874</f>
        <v>0</v>
      </c>
    </row>
    <row r="875" spans="1:11" ht="15.75">
      <c r="A875" s="128"/>
      <c r="B875" s="129" t="s">
        <v>14</v>
      </c>
      <c r="C875" s="20"/>
      <c r="D875" s="20"/>
      <c r="E875" s="20"/>
      <c r="F875" s="21"/>
      <c r="G875" s="130"/>
      <c r="H875" s="131">
        <f>SUM(H871:H874)</f>
        <v>0</v>
      </c>
      <c r="I875" s="130"/>
      <c r="J875" s="130"/>
      <c r="K875" s="130">
        <f>SUM(K871:K874)</f>
        <v>0</v>
      </c>
    </row>
    <row r="877" spans="1:11" ht="15.75">
      <c r="A877" s="14"/>
      <c r="B877" s="2" t="s">
        <v>1020</v>
      </c>
      <c r="C877" s="3"/>
      <c r="D877" s="3"/>
      <c r="E877" s="3"/>
      <c r="F877" s="15"/>
      <c r="G877" s="121"/>
      <c r="H877" s="121"/>
      <c r="I877" s="121"/>
      <c r="J877" s="121"/>
      <c r="K877" s="121"/>
    </row>
    <row r="878" spans="1:11" ht="31.5">
      <c r="A878" s="16" t="s">
        <v>1</v>
      </c>
      <c r="B878" s="6" t="s">
        <v>2</v>
      </c>
      <c r="C878" s="6" t="s">
        <v>3</v>
      </c>
      <c r="D878" s="6" t="s">
        <v>4</v>
      </c>
      <c r="E878" s="6" t="s">
        <v>5</v>
      </c>
      <c r="F878" s="17" t="s">
        <v>6</v>
      </c>
      <c r="G878" s="122" t="s">
        <v>7</v>
      </c>
      <c r="H878" s="122" t="s">
        <v>8</v>
      </c>
      <c r="I878" s="122" t="s">
        <v>9</v>
      </c>
      <c r="J878" s="122" t="s">
        <v>10</v>
      </c>
      <c r="K878" s="122" t="s">
        <v>11</v>
      </c>
    </row>
    <row r="879" spans="1:11" ht="47.25">
      <c r="A879" s="74">
        <v>1</v>
      </c>
      <c r="B879" s="75" t="s">
        <v>794</v>
      </c>
      <c r="C879" s="75"/>
      <c r="D879" s="75"/>
      <c r="E879" s="75" t="s">
        <v>120</v>
      </c>
      <c r="F879" s="76">
        <v>200</v>
      </c>
      <c r="G879" s="77"/>
      <c r="H879" s="77">
        <f>G879*F879</f>
        <v>0</v>
      </c>
      <c r="I879" s="77">
        <f>G879*0.08</f>
        <v>0</v>
      </c>
      <c r="J879" s="77">
        <f>G879*1.08</f>
        <v>0</v>
      </c>
      <c r="K879" s="77">
        <f>F879*J879</f>
        <v>0</v>
      </c>
    </row>
    <row r="880" spans="1:11" ht="15.75">
      <c r="A880" s="128"/>
      <c r="B880" s="129" t="s">
        <v>14</v>
      </c>
      <c r="C880" s="20"/>
      <c r="D880" s="20"/>
      <c r="E880" s="20"/>
      <c r="F880" s="21"/>
      <c r="G880" s="130"/>
      <c r="H880" s="131">
        <f>SUM(H875:H879)</f>
        <v>0</v>
      </c>
      <c r="I880" s="130"/>
      <c r="J880" s="130"/>
      <c r="K880" s="130">
        <f>SUM(K875:K879)</f>
        <v>0</v>
      </c>
    </row>
    <row r="881" spans="1:11" ht="15.75">
      <c r="A881" s="14"/>
      <c r="B881" s="2" t="s">
        <v>944</v>
      </c>
      <c r="C881" s="3"/>
      <c r="D881" s="3"/>
      <c r="E881" s="3"/>
      <c r="F881" s="15"/>
      <c r="G881" s="121"/>
      <c r="H881" s="121"/>
      <c r="I881" s="121"/>
      <c r="J881" s="121"/>
      <c r="K881" s="121"/>
    </row>
    <row r="882" spans="1:11" ht="31.5">
      <c r="A882" s="16" t="s">
        <v>1</v>
      </c>
      <c r="B882" s="6" t="s">
        <v>2</v>
      </c>
      <c r="C882" s="6" t="s">
        <v>3</v>
      </c>
      <c r="D882" s="6" t="s">
        <v>4</v>
      </c>
      <c r="E882" s="6" t="s">
        <v>5</v>
      </c>
      <c r="F882" s="17" t="s">
        <v>6</v>
      </c>
      <c r="G882" s="122" t="s">
        <v>7</v>
      </c>
      <c r="H882" s="122" t="s">
        <v>8</v>
      </c>
      <c r="I882" s="122" t="s">
        <v>9</v>
      </c>
      <c r="J882" s="122" t="s">
        <v>10</v>
      </c>
      <c r="K882" s="122" t="s">
        <v>11</v>
      </c>
    </row>
    <row r="883" spans="1:11" ht="39">
      <c r="A883" s="74">
        <v>1</v>
      </c>
      <c r="B883" s="161" t="s">
        <v>600</v>
      </c>
      <c r="C883" s="75"/>
      <c r="D883" s="75"/>
      <c r="E883" s="75" t="s">
        <v>601</v>
      </c>
      <c r="F883" s="76">
        <v>1700</v>
      </c>
      <c r="G883" s="77"/>
      <c r="H883" s="77">
        <f>G883*F883</f>
        <v>0</v>
      </c>
      <c r="I883" s="77">
        <f>G883*0.08</f>
        <v>0</v>
      </c>
      <c r="J883" s="77">
        <f>G883*1.08</f>
        <v>0</v>
      </c>
      <c r="K883" s="77">
        <f>F883*J883</f>
        <v>0</v>
      </c>
    </row>
    <row r="884" spans="1:11" ht="15.75">
      <c r="A884" s="128"/>
      <c r="B884" s="129" t="s">
        <v>14</v>
      </c>
      <c r="C884" s="20"/>
      <c r="D884" s="20"/>
      <c r="E884" s="20"/>
      <c r="F884" s="21"/>
      <c r="G884" s="130"/>
      <c r="H884" s="131">
        <f>SUM(H881:H883)</f>
        <v>0</v>
      </c>
      <c r="I884" s="130"/>
      <c r="J884" s="130"/>
      <c r="K884" s="130">
        <f>SUM(K881:K883)</f>
        <v>0</v>
      </c>
    </row>
    <row r="886" spans="1:11" ht="15.75">
      <c r="A886" s="14"/>
      <c r="B886" s="2" t="s">
        <v>945</v>
      </c>
      <c r="C886" s="3"/>
      <c r="D886" s="3"/>
      <c r="E886" s="3"/>
      <c r="F886" s="15"/>
      <c r="G886" s="121"/>
      <c r="H886" s="121"/>
      <c r="I886" s="121"/>
      <c r="J886" s="121"/>
      <c r="K886" s="121"/>
    </row>
    <row r="887" spans="1:11" ht="31.5">
      <c r="A887" s="16" t="s">
        <v>1</v>
      </c>
      <c r="B887" s="6" t="s">
        <v>2</v>
      </c>
      <c r="C887" s="6" t="s">
        <v>3</v>
      </c>
      <c r="D887" s="6" t="s">
        <v>4</v>
      </c>
      <c r="E887" s="6" t="s">
        <v>5</v>
      </c>
      <c r="F887" s="17" t="s">
        <v>6</v>
      </c>
      <c r="G887" s="122" t="s">
        <v>7</v>
      </c>
      <c r="H887" s="122" t="s">
        <v>8</v>
      </c>
      <c r="I887" s="122" t="s">
        <v>9</v>
      </c>
      <c r="J887" s="122" t="s">
        <v>10</v>
      </c>
      <c r="K887" s="122" t="s">
        <v>11</v>
      </c>
    </row>
    <row r="888" spans="1:11" ht="15.75">
      <c r="A888" s="74">
        <v>1</v>
      </c>
      <c r="B888" s="75" t="s">
        <v>491</v>
      </c>
      <c r="C888" s="75"/>
      <c r="D888" s="75"/>
      <c r="E888" s="161" t="s">
        <v>23</v>
      </c>
      <c r="F888" s="76">
        <v>1000</v>
      </c>
      <c r="G888" s="77"/>
      <c r="H888" s="77">
        <f>G888*F888</f>
        <v>0</v>
      </c>
      <c r="I888" s="77">
        <f>G888*0.08</f>
        <v>0</v>
      </c>
      <c r="J888" s="77">
        <f>G888*1.08</f>
        <v>0</v>
      </c>
      <c r="K888" s="77">
        <f>F888*J888</f>
        <v>0</v>
      </c>
    </row>
    <row r="889" spans="1:11" ht="15.75">
      <c r="A889" s="74">
        <v>2</v>
      </c>
      <c r="B889" s="75" t="s">
        <v>493</v>
      </c>
      <c r="C889" s="75"/>
      <c r="D889" s="75"/>
      <c r="E889" s="75" t="s">
        <v>494</v>
      </c>
      <c r="F889" s="76">
        <v>120</v>
      </c>
      <c r="G889" s="77"/>
      <c r="H889" s="77">
        <f>G889*F889</f>
        <v>0</v>
      </c>
      <c r="I889" s="77">
        <f>G889*0.08</f>
        <v>0</v>
      </c>
      <c r="J889" s="77">
        <f>G889*1.08</f>
        <v>0</v>
      </c>
      <c r="K889" s="77">
        <f>F889*J889</f>
        <v>0</v>
      </c>
    </row>
    <row r="890" spans="1:11" ht="15.75">
      <c r="A890" s="128"/>
      <c r="B890" s="129" t="s">
        <v>14</v>
      </c>
      <c r="C890" s="20"/>
      <c r="D890" s="20"/>
      <c r="E890" s="20"/>
      <c r="F890" s="21"/>
      <c r="G890" s="130"/>
      <c r="H890" s="131">
        <f>SUM(H885:H889)</f>
        <v>0</v>
      </c>
      <c r="I890" s="130"/>
      <c r="J890" s="130"/>
      <c r="K890" s="130">
        <f>SUM(K885:K889)</f>
        <v>0</v>
      </c>
    </row>
    <row r="892" spans="1:11" ht="15.75">
      <c r="A892" s="14"/>
      <c r="B892" s="2" t="s">
        <v>946</v>
      </c>
      <c r="C892" s="3"/>
      <c r="D892" s="3"/>
      <c r="E892" s="3"/>
      <c r="F892" s="15"/>
      <c r="G892" s="121"/>
      <c r="H892" s="121"/>
      <c r="I892" s="121"/>
      <c r="J892" s="121"/>
      <c r="K892" s="121"/>
    </row>
    <row r="893" spans="1:11" ht="31.5">
      <c r="A893" s="16" t="s">
        <v>1</v>
      </c>
      <c r="B893" s="6" t="s">
        <v>2</v>
      </c>
      <c r="C893" s="6" t="s">
        <v>3</v>
      </c>
      <c r="D893" s="6" t="s">
        <v>4</v>
      </c>
      <c r="E893" s="6" t="s">
        <v>5</v>
      </c>
      <c r="F893" s="17" t="s">
        <v>6</v>
      </c>
      <c r="G893" s="122" t="s">
        <v>7</v>
      </c>
      <c r="H893" s="122" t="s">
        <v>8</v>
      </c>
      <c r="I893" s="122" t="s">
        <v>9</v>
      </c>
      <c r="J893" s="122" t="s">
        <v>10</v>
      </c>
      <c r="K893" s="122" t="s">
        <v>11</v>
      </c>
    </row>
    <row r="894" spans="1:11" ht="26.25">
      <c r="A894" s="34">
        <v>1</v>
      </c>
      <c r="B894" s="160" t="s">
        <v>906</v>
      </c>
      <c r="C894" s="35"/>
      <c r="D894" s="35"/>
      <c r="E894" s="35" t="s">
        <v>65</v>
      </c>
      <c r="F894" s="36">
        <v>20</v>
      </c>
      <c r="G894" s="37"/>
      <c r="H894" s="37">
        <f>F894*G894</f>
        <v>0</v>
      </c>
      <c r="I894" s="37">
        <f>G894*0.23</f>
        <v>0</v>
      </c>
      <c r="J894" s="37">
        <f>G894*1.23</f>
        <v>0</v>
      </c>
      <c r="K894" s="37">
        <f>F894*1.23*G894</f>
        <v>0</v>
      </c>
    </row>
    <row r="895" spans="1:11" ht="26.25">
      <c r="A895" s="34">
        <v>2</v>
      </c>
      <c r="B895" s="160" t="s">
        <v>907</v>
      </c>
      <c r="C895" s="35"/>
      <c r="D895" s="35"/>
      <c r="E895" s="35" t="s">
        <v>65</v>
      </c>
      <c r="F895" s="36">
        <v>50</v>
      </c>
      <c r="G895" s="37"/>
      <c r="H895" s="37">
        <f>F895*G895</f>
        <v>0</v>
      </c>
      <c r="I895" s="37">
        <f>G895*0.23</f>
        <v>0</v>
      </c>
      <c r="J895" s="37">
        <f>G895*1.23</f>
        <v>0</v>
      </c>
      <c r="K895" s="37">
        <f>F895*1.23*G895</f>
        <v>0</v>
      </c>
    </row>
    <row r="896" spans="1:11" ht="26.25">
      <c r="A896" s="34">
        <v>3</v>
      </c>
      <c r="B896" s="160" t="s">
        <v>905</v>
      </c>
      <c r="C896" s="35"/>
      <c r="D896" s="35"/>
      <c r="E896" s="35" t="s">
        <v>65</v>
      </c>
      <c r="F896" s="36">
        <v>100</v>
      </c>
      <c r="G896" s="37"/>
      <c r="H896" s="37">
        <f>F896*G896</f>
        <v>0</v>
      </c>
      <c r="I896" s="37">
        <f>G896*0.23</f>
        <v>0</v>
      </c>
      <c r="J896" s="37">
        <f>G896*1.23</f>
        <v>0</v>
      </c>
      <c r="K896" s="37">
        <f>F896*1.23*G896</f>
        <v>0</v>
      </c>
    </row>
    <row r="897" spans="1:11" ht="26.25">
      <c r="A897" s="34">
        <v>4</v>
      </c>
      <c r="B897" s="160" t="s">
        <v>908</v>
      </c>
      <c r="C897" s="35"/>
      <c r="D897" s="35"/>
      <c r="E897" s="35" t="s">
        <v>65</v>
      </c>
      <c r="F897" s="36">
        <v>50</v>
      </c>
      <c r="G897" s="37"/>
      <c r="H897" s="37">
        <f>F897*G897</f>
        <v>0</v>
      </c>
      <c r="I897" s="37">
        <f>G897*0.23</f>
        <v>0</v>
      </c>
      <c r="J897" s="37">
        <f>G897*1.23</f>
        <v>0</v>
      </c>
      <c r="K897" s="37">
        <f>F897*1.23*G897</f>
        <v>0</v>
      </c>
    </row>
    <row r="898" spans="1:11" ht="15.75">
      <c r="A898" s="128"/>
      <c r="B898" s="129" t="s">
        <v>14</v>
      </c>
      <c r="C898" s="20"/>
      <c r="D898" s="20"/>
      <c r="E898" s="20"/>
      <c r="F898" s="21"/>
      <c r="G898" s="130"/>
      <c r="H898" s="131">
        <f>SUM(H894:H897)</f>
        <v>0</v>
      </c>
      <c r="I898" s="130"/>
      <c r="J898" s="130"/>
      <c r="K898" s="130">
        <f>SUM(K894:K897)</f>
        <v>0</v>
      </c>
    </row>
    <row r="899" spans="1:11" ht="15.75">
      <c r="A899" s="128"/>
      <c r="B899" s="129"/>
      <c r="C899" s="20"/>
      <c r="D899" s="20"/>
      <c r="E899" s="20"/>
      <c r="F899" s="21"/>
      <c r="G899" s="130"/>
      <c r="H899" s="131"/>
      <c r="I899" s="130"/>
      <c r="J899" s="130"/>
      <c r="K899" s="130"/>
    </row>
    <row r="900" spans="1:11" ht="15.75">
      <c r="A900" s="14"/>
      <c r="B900" s="2" t="s">
        <v>947</v>
      </c>
      <c r="C900" s="3"/>
      <c r="D900" s="3"/>
      <c r="E900" s="3"/>
      <c r="F900" s="15"/>
      <c r="G900" s="121"/>
      <c r="H900" s="121"/>
      <c r="I900" s="121"/>
      <c r="J900" s="121"/>
      <c r="K900" s="121"/>
    </row>
    <row r="901" spans="1:11" ht="31.5">
      <c r="A901" s="16" t="s">
        <v>1</v>
      </c>
      <c r="B901" s="6" t="s">
        <v>2</v>
      </c>
      <c r="C901" s="6" t="s">
        <v>3</v>
      </c>
      <c r="D901" s="6" t="s">
        <v>4</v>
      </c>
      <c r="E901" s="6" t="s">
        <v>5</v>
      </c>
      <c r="F901" s="17" t="s">
        <v>6</v>
      </c>
      <c r="G901" s="122" t="s">
        <v>7</v>
      </c>
      <c r="H901" s="122" t="s">
        <v>8</v>
      </c>
      <c r="I901" s="122" t="s">
        <v>9</v>
      </c>
      <c r="J901" s="122" t="s">
        <v>10</v>
      </c>
      <c r="K901" s="122" t="s">
        <v>11</v>
      </c>
    </row>
    <row r="902" spans="1:11" ht="31.5">
      <c r="A902" s="34">
        <v>1</v>
      </c>
      <c r="B902" s="35" t="s">
        <v>992</v>
      </c>
      <c r="C902" s="35"/>
      <c r="D902" s="35"/>
      <c r="E902" s="35" t="s">
        <v>909</v>
      </c>
      <c r="F902" s="36">
        <v>100</v>
      </c>
      <c r="G902" s="37">
        <v>39</v>
      </c>
      <c r="H902" s="37">
        <f>F902*G902</f>
        <v>3900</v>
      </c>
      <c r="I902" s="37">
        <f>G902*0.23</f>
        <v>8.97</v>
      </c>
      <c r="J902" s="37">
        <f>1.08*G902</f>
        <v>42.120000000000005</v>
      </c>
      <c r="K902" s="37">
        <f>F902*1.08*G902</f>
        <v>4212</v>
      </c>
    </row>
    <row r="903" spans="1:11" ht="15.75">
      <c r="A903" s="128"/>
      <c r="B903" s="129" t="s">
        <v>14</v>
      </c>
      <c r="C903" s="20"/>
      <c r="D903" s="20"/>
      <c r="E903" s="20"/>
      <c r="F903" s="21"/>
      <c r="G903" s="130"/>
      <c r="H903" s="131">
        <f>SUM(H900:H902)</f>
        <v>3900</v>
      </c>
      <c r="I903" s="130"/>
      <c r="J903" s="130"/>
      <c r="K903" s="130">
        <f>SUM(K902)</f>
        <v>4212</v>
      </c>
    </row>
    <row r="905" spans="1:11" ht="15.75">
      <c r="A905" s="14"/>
      <c r="B905" s="2" t="s">
        <v>948</v>
      </c>
      <c r="C905" s="3"/>
      <c r="D905" s="3"/>
      <c r="E905" s="3"/>
      <c r="F905" s="15"/>
      <c r="G905" s="121"/>
      <c r="H905" s="121"/>
      <c r="I905" s="121"/>
      <c r="J905" s="121"/>
      <c r="K905" s="121"/>
    </row>
    <row r="906" spans="1:11" ht="31.5">
      <c r="A906" s="16" t="s">
        <v>1</v>
      </c>
      <c r="B906" s="6" t="s">
        <v>2</v>
      </c>
      <c r="C906" s="6" t="s">
        <v>3</v>
      </c>
      <c r="D906" s="6" t="s">
        <v>4</v>
      </c>
      <c r="E906" s="6" t="s">
        <v>5</v>
      </c>
      <c r="F906" s="17" t="s">
        <v>6</v>
      </c>
      <c r="G906" s="122" t="s">
        <v>7</v>
      </c>
      <c r="H906" s="122" t="s">
        <v>8</v>
      </c>
      <c r="I906" s="122" t="s">
        <v>9</v>
      </c>
      <c r="J906" s="122" t="s">
        <v>10</v>
      </c>
      <c r="K906" s="122" t="s">
        <v>11</v>
      </c>
    </row>
    <row r="907" spans="1:11" ht="15.75">
      <c r="A907" s="34">
        <v>1</v>
      </c>
      <c r="B907" s="160" t="s">
        <v>949</v>
      </c>
      <c r="C907" s="35"/>
      <c r="D907" s="35"/>
      <c r="E907" s="35" t="s">
        <v>912</v>
      </c>
      <c r="F907" s="36">
        <v>100</v>
      </c>
      <c r="G907" s="37">
        <v>7.6</v>
      </c>
      <c r="H907" s="37">
        <f>F907*G907</f>
        <v>760</v>
      </c>
      <c r="I907" s="37">
        <f>G907*0.23</f>
        <v>1.748</v>
      </c>
      <c r="J907" s="37">
        <f>G907*1.23</f>
        <v>9.347999999999999</v>
      </c>
      <c r="K907" s="37">
        <f>F907*G907*1.08</f>
        <v>820.8000000000001</v>
      </c>
    </row>
    <row r="908" spans="1:11" ht="26.25">
      <c r="A908" s="34">
        <v>2</v>
      </c>
      <c r="B908" s="160" t="s">
        <v>910</v>
      </c>
      <c r="C908" s="35"/>
      <c r="D908" s="35"/>
      <c r="E908" s="35" t="s">
        <v>912</v>
      </c>
      <c r="F908" s="36">
        <v>20</v>
      </c>
      <c r="G908" s="37">
        <v>9.6</v>
      </c>
      <c r="H908" s="37">
        <f>F908*G908</f>
        <v>192</v>
      </c>
      <c r="I908" s="37">
        <f>G908*0.23</f>
        <v>2.208</v>
      </c>
      <c r="J908" s="37">
        <f>G908*1.23</f>
        <v>11.808</v>
      </c>
      <c r="K908" s="37">
        <f>F908*G908*1.08</f>
        <v>207.36</v>
      </c>
    </row>
    <row r="909" spans="1:11" ht="26.25">
      <c r="A909" s="34">
        <v>3</v>
      </c>
      <c r="B909" s="160" t="s">
        <v>911</v>
      </c>
      <c r="C909" s="35"/>
      <c r="D909" s="35"/>
      <c r="E909" s="35" t="s">
        <v>912</v>
      </c>
      <c r="F909" s="36">
        <v>20</v>
      </c>
      <c r="G909" s="37">
        <v>10.4</v>
      </c>
      <c r="H909" s="37">
        <f>F909*G909</f>
        <v>208</v>
      </c>
      <c r="I909" s="37">
        <f>G909*0.23</f>
        <v>2.3920000000000003</v>
      </c>
      <c r="J909" s="37">
        <f>G909*1.23</f>
        <v>12.792</v>
      </c>
      <c r="K909" s="37">
        <f>F909*G909*1.08</f>
        <v>224.64000000000001</v>
      </c>
    </row>
    <row r="910" spans="1:11" ht="15.75">
      <c r="A910" s="128"/>
      <c r="B910" s="129" t="s">
        <v>14</v>
      </c>
      <c r="C910" s="20"/>
      <c r="D910" s="20"/>
      <c r="E910" s="20"/>
      <c r="F910" s="21"/>
      <c r="G910" s="130"/>
      <c r="H910" s="131">
        <f>SUM(H907:H909)</f>
        <v>1160</v>
      </c>
      <c r="I910" s="130"/>
      <c r="J910" s="130"/>
      <c r="K910" s="130">
        <f>SUM(K907:K909)</f>
        <v>1252.8000000000002</v>
      </c>
    </row>
  </sheetData>
  <sheetProtection selectLockedCells="1" selectUnlockedCells="1"/>
  <mergeCells count="6">
    <mergeCell ref="B859:K859"/>
    <mergeCell ref="B114:K114"/>
    <mergeCell ref="B605:K605"/>
    <mergeCell ref="B612:K612"/>
    <mergeCell ref="B223:K223"/>
    <mergeCell ref="B589:K589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 alignWithMargins="0">
    <oddFooter>&amp;CStrona &amp;P</oddFooter>
  </headerFooter>
  <rowBreaks count="4" manualBreakCount="4">
    <brk id="22" max="255" man="1"/>
    <brk id="749" max="255" man="1"/>
    <brk id="810" max="255" man="1"/>
    <brk id="8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J65"/>
  <sheetViews>
    <sheetView zoomScale="110" zoomScaleNormal="110" zoomScalePageLayoutView="0" workbookViewId="0" topLeftCell="A49">
      <selection activeCell="M70" sqref="M70:M71"/>
    </sheetView>
  </sheetViews>
  <sheetFormatPr defaultColWidth="9.140625" defaultRowHeight="12.75"/>
  <cols>
    <col min="4" max="4" width="23.8515625" style="151" customWidth="1"/>
    <col min="7" max="7" width="25.8515625" style="151" customWidth="1"/>
  </cols>
  <sheetData>
    <row r="1" spans="3:10" ht="12.75">
      <c r="C1" t="s">
        <v>1018</v>
      </c>
      <c r="D1" s="151">
        <f>Arkusz1!H5</f>
        <v>0</v>
      </c>
      <c r="F1" t="s">
        <v>1019</v>
      </c>
      <c r="G1" s="151">
        <f>Arkusz1!K5</f>
        <v>0</v>
      </c>
      <c r="I1">
        <f>D1*1.08</f>
        <v>0</v>
      </c>
      <c r="J1" s="151">
        <f>G1-I1</f>
        <v>0</v>
      </c>
    </row>
    <row r="2" spans="4:10" ht="12.75">
      <c r="D2" s="151">
        <f>Arkusz1!H10</f>
        <v>0</v>
      </c>
      <c r="G2" s="151">
        <f>Arkusz1!K10</f>
        <v>0</v>
      </c>
      <c r="I2">
        <f aca="true" t="shared" si="0" ref="I2:I62">D2*1.08</f>
        <v>0</v>
      </c>
      <c r="J2" s="151">
        <f aca="true" t="shared" si="1" ref="J2:J62">G2-I2</f>
        <v>0</v>
      </c>
    </row>
    <row r="3" spans="4:10" ht="12.75">
      <c r="D3" s="151">
        <f>Arkusz1!H14</f>
        <v>0</v>
      </c>
      <c r="G3" s="151">
        <f>Arkusz1!K14</f>
        <v>0</v>
      </c>
      <c r="I3">
        <f t="shared" si="0"/>
        <v>0</v>
      </c>
      <c r="J3" s="151">
        <f t="shared" si="1"/>
        <v>0</v>
      </c>
    </row>
    <row r="4" spans="4:10" ht="12.75">
      <c r="D4" s="151">
        <f>Arkusz1!H22</f>
        <v>0</v>
      </c>
      <c r="G4" s="151">
        <f>Arkusz1!K22</f>
        <v>0</v>
      </c>
      <c r="I4">
        <f t="shared" si="0"/>
        <v>0</v>
      </c>
      <c r="J4" s="151">
        <f t="shared" si="1"/>
        <v>0</v>
      </c>
    </row>
    <row r="5" spans="4:10" ht="12.75">
      <c r="D5" s="151">
        <f>Arkusz1!H27</f>
        <v>0</v>
      </c>
      <c r="G5" s="151">
        <f>Arkusz1!K27</f>
        <v>898.56</v>
      </c>
      <c r="I5">
        <f t="shared" si="0"/>
        <v>0</v>
      </c>
      <c r="J5" s="151">
        <f t="shared" si="1"/>
        <v>898.56</v>
      </c>
    </row>
    <row r="6" spans="4:10" ht="12.75">
      <c r="D6" s="151">
        <f>Arkusz1!H34</f>
        <v>0</v>
      </c>
      <c r="G6" s="151">
        <f>Arkusz1!K34</f>
        <v>0</v>
      </c>
      <c r="I6">
        <f t="shared" si="0"/>
        <v>0</v>
      </c>
      <c r="J6" s="151">
        <f t="shared" si="1"/>
        <v>0</v>
      </c>
    </row>
    <row r="7" spans="4:10" ht="12.75">
      <c r="D7" s="151">
        <f>Arkusz1!H41</f>
        <v>0</v>
      </c>
      <c r="G7" s="151">
        <f>Arkusz1!K41</f>
        <v>0</v>
      </c>
      <c r="I7">
        <f t="shared" si="0"/>
        <v>0</v>
      </c>
      <c r="J7" s="151">
        <f t="shared" si="1"/>
        <v>0</v>
      </c>
    </row>
    <row r="8" spans="4:10" ht="12.75">
      <c r="D8" s="151">
        <f>Arkusz1!H47</f>
        <v>0</v>
      </c>
      <c r="G8" s="151">
        <f>Arkusz1!K47</f>
        <v>0</v>
      </c>
      <c r="I8">
        <f t="shared" si="0"/>
        <v>0</v>
      </c>
      <c r="J8" s="151">
        <f t="shared" si="1"/>
        <v>0</v>
      </c>
    </row>
    <row r="9" spans="4:10" ht="12.75">
      <c r="D9" s="151">
        <f>Arkusz1!H58</f>
        <v>0</v>
      </c>
      <c r="G9" s="151">
        <f>Arkusz1!K58</f>
        <v>0</v>
      </c>
      <c r="I9">
        <f t="shared" si="0"/>
        <v>0</v>
      </c>
      <c r="J9" s="151">
        <f t="shared" si="1"/>
        <v>0</v>
      </c>
    </row>
    <row r="10" spans="4:10" ht="12.75">
      <c r="D10" s="151">
        <f>Arkusz1!H63</f>
        <v>0</v>
      </c>
      <c r="G10" s="151">
        <f>Arkusz1!K63</f>
        <v>0</v>
      </c>
      <c r="I10">
        <f t="shared" si="0"/>
        <v>0</v>
      </c>
      <c r="J10" s="151">
        <f t="shared" si="1"/>
        <v>0</v>
      </c>
    </row>
    <row r="11" spans="4:10" ht="12.75">
      <c r="D11" s="151">
        <f>Arkusz1!H68</f>
        <v>0</v>
      </c>
      <c r="G11" s="151">
        <f>Arkusz1!K68</f>
        <v>0</v>
      </c>
      <c r="I11">
        <f t="shared" si="0"/>
        <v>0</v>
      </c>
      <c r="J11" s="151">
        <f t="shared" si="1"/>
        <v>0</v>
      </c>
    </row>
    <row r="12" spans="4:10" ht="12.75">
      <c r="D12" s="151">
        <f>Arkusz1!H75</f>
        <v>0</v>
      </c>
      <c r="G12" s="151">
        <f>Arkusz1!K75</f>
        <v>0</v>
      </c>
      <c r="I12">
        <f t="shared" si="0"/>
        <v>0</v>
      </c>
      <c r="J12" s="151">
        <f t="shared" si="1"/>
        <v>0</v>
      </c>
    </row>
    <row r="13" spans="4:10" ht="12.75">
      <c r="D13" s="151">
        <f>Arkusz1!H81</f>
        <v>0</v>
      </c>
      <c r="G13" s="151">
        <f>Arkusz1!K81</f>
        <v>0</v>
      </c>
      <c r="I13">
        <f t="shared" si="0"/>
        <v>0</v>
      </c>
      <c r="J13" s="151">
        <f t="shared" si="1"/>
        <v>0</v>
      </c>
    </row>
    <row r="14" spans="4:10" ht="12.75">
      <c r="D14" s="151">
        <f>Arkusz1!H89</f>
        <v>0</v>
      </c>
      <c r="G14" s="151">
        <f>Arkusz1!K89</f>
        <v>0</v>
      </c>
      <c r="I14">
        <f t="shared" si="0"/>
        <v>0</v>
      </c>
      <c r="J14" s="151">
        <f t="shared" si="1"/>
        <v>0</v>
      </c>
    </row>
    <row r="15" spans="4:10" ht="12.75">
      <c r="D15" s="151">
        <f>Arkusz1!H113</f>
        <v>0</v>
      </c>
      <c r="G15" s="151">
        <f>Arkusz1!K113</f>
        <v>0</v>
      </c>
      <c r="I15">
        <f t="shared" si="0"/>
        <v>0</v>
      </c>
      <c r="J15" s="151">
        <f t="shared" si="1"/>
        <v>0</v>
      </c>
    </row>
    <row r="16" spans="4:10" ht="12.75">
      <c r="D16" s="151">
        <f>Arkusz1!H119</f>
        <v>0</v>
      </c>
      <c r="G16" s="151">
        <f>Arkusz1!K119</f>
        <v>0</v>
      </c>
      <c r="I16">
        <f t="shared" si="0"/>
        <v>0</v>
      </c>
      <c r="J16" s="151">
        <f t="shared" si="1"/>
        <v>0</v>
      </c>
    </row>
    <row r="17" spans="4:10" ht="12.75">
      <c r="D17" s="151">
        <f>Arkusz1!H222</f>
        <v>0</v>
      </c>
      <c r="G17" s="151">
        <f>Arkusz1!K222</f>
        <v>0</v>
      </c>
      <c r="I17">
        <f t="shared" si="0"/>
        <v>0</v>
      </c>
      <c r="J17" s="151">
        <f t="shared" si="1"/>
        <v>0</v>
      </c>
    </row>
    <row r="18" spans="4:10" ht="12.75">
      <c r="D18" s="151">
        <f>Arkusz1!H588</f>
        <v>94.60000000000001</v>
      </c>
      <c r="G18" s="151">
        <f>Arkusz1!K588</f>
        <v>102.168</v>
      </c>
      <c r="I18">
        <f t="shared" si="0"/>
        <v>102.16800000000002</v>
      </c>
      <c r="J18" s="151">
        <f t="shared" si="1"/>
        <v>0</v>
      </c>
    </row>
    <row r="19" spans="4:10" ht="12.75">
      <c r="D19" s="151">
        <f>Arkusz1!H594</f>
        <v>0</v>
      </c>
      <c r="G19" s="151">
        <f>Arkusz1!K594</f>
        <v>0</v>
      </c>
      <c r="I19">
        <f t="shared" si="0"/>
        <v>0</v>
      </c>
      <c r="J19" s="151">
        <f t="shared" si="1"/>
        <v>0</v>
      </c>
    </row>
    <row r="20" spans="4:10" ht="12.75">
      <c r="D20" s="151">
        <f>Arkusz1!H599</f>
        <v>0</v>
      </c>
      <c r="G20" s="151">
        <f>Arkusz1!K599</f>
        <v>0</v>
      </c>
      <c r="I20">
        <f t="shared" si="0"/>
        <v>0</v>
      </c>
      <c r="J20" s="151">
        <f t="shared" si="1"/>
        <v>0</v>
      </c>
    </row>
    <row r="21" spans="4:10" ht="12.75">
      <c r="D21" s="151">
        <f>Arkusz1!H604</f>
        <v>0</v>
      </c>
      <c r="G21" s="151">
        <f>Arkusz1!K604</f>
        <v>0</v>
      </c>
      <c r="I21">
        <f t="shared" si="0"/>
        <v>0</v>
      </c>
      <c r="J21" s="151">
        <f t="shared" si="1"/>
        <v>0</v>
      </c>
    </row>
    <row r="22" spans="4:10" ht="12.75">
      <c r="D22" s="151">
        <f>Arkusz1!H610</f>
        <v>0</v>
      </c>
      <c r="G22" s="151">
        <f>Arkusz1!K610</f>
        <v>0</v>
      </c>
      <c r="I22">
        <f t="shared" si="0"/>
        <v>0</v>
      </c>
      <c r="J22" s="151">
        <f t="shared" si="1"/>
        <v>0</v>
      </c>
    </row>
    <row r="23" spans="4:10" ht="12.75">
      <c r="D23" s="151">
        <f>Arkusz1!H617</f>
        <v>0</v>
      </c>
      <c r="G23" s="151">
        <f>Arkusz1!K617</f>
        <v>0</v>
      </c>
      <c r="I23">
        <f t="shared" si="0"/>
        <v>0</v>
      </c>
      <c r="J23" s="151">
        <f t="shared" si="1"/>
        <v>0</v>
      </c>
    </row>
    <row r="24" spans="4:10" ht="12.75">
      <c r="D24" s="151">
        <f>Arkusz1!H622</f>
        <v>0</v>
      </c>
      <c r="G24" s="151">
        <f>Arkusz1!K622</f>
        <v>0</v>
      </c>
      <c r="I24">
        <f t="shared" si="0"/>
        <v>0</v>
      </c>
      <c r="J24" s="151">
        <f t="shared" si="1"/>
        <v>0</v>
      </c>
    </row>
    <row r="25" spans="4:10" ht="12.75">
      <c r="D25" s="151">
        <f>Arkusz1!H627</f>
        <v>0</v>
      </c>
      <c r="G25" s="151">
        <f>Arkusz1!K627</f>
        <v>0</v>
      </c>
      <c r="I25">
        <f t="shared" si="0"/>
        <v>0</v>
      </c>
      <c r="J25" s="151">
        <f t="shared" si="1"/>
        <v>0</v>
      </c>
    </row>
    <row r="26" spans="4:10" ht="12.75">
      <c r="D26" s="151">
        <f>Arkusz1!H648</f>
        <v>0</v>
      </c>
      <c r="G26" s="151">
        <f>Arkusz1!K648</f>
        <v>0</v>
      </c>
      <c r="I26">
        <f t="shared" si="0"/>
        <v>0</v>
      </c>
      <c r="J26" s="151">
        <f t="shared" si="1"/>
        <v>0</v>
      </c>
    </row>
    <row r="27" spans="4:10" ht="12.75">
      <c r="D27" s="151">
        <f>Arkusz1!H656</f>
        <v>0</v>
      </c>
      <c r="G27" s="151">
        <f>Arkusz1!K656</f>
        <v>0</v>
      </c>
      <c r="I27">
        <f t="shared" si="0"/>
        <v>0</v>
      </c>
      <c r="J27" s="151">
        <f t="shared" si="1"/>
        <v>0</v>
      </c>
    </row>
    <row r="28" spans="4:10" ht="12.75">
      <c r="D28" s="151">
        <f>Arkusz1!H662</f>
        <v>0</v>
      </c>
      <c r="G28" s="151">
        <f>Arkusz1!K662</f>
        <v>0</v>
      </c>
      <c r="I28">
        <f t="shared" si="0"/>
        <v>0</v>
      </c>
      <c r="J28" s="151">
        <f t="shared" si="1"/>
        <v>0</v>
      </c>
    </row>
    <row r="29" spans="4:10" ht="12.75">
      <c r="D29" s="151">
        <f>Arkusz1!H668</f>
        <v>0</v>
      </c>
      <c r="G29" s="151">
        <f>Arkusz1!K668</f>
        <v>0</v>
      </c>
      <c r="I29">
        <f t="shared" si="0"/>
        <v>0</v>
      </c>
      <c r="J29" s="151">
        <f t="shared" si="1"/>
        <v>0</v>
      </c>
    </row>
    <row r="30" spans="4:10" ht="12.75">
      <c r="D30" s="151">
        <f>Arkusz1!H673</f>
        <v>0</v>
      </c>
      <c r="G30" s="151">
        <f>Arkusz1!K673</f>
        <v>0</v>
      </c>
      <c r="I30">
        <f t="shared" si="0"/>
        <v>0</v>
      </c>
      <c r="J30" s="151">
        <f t="shared" si="1"/>
        <v>0</v>
      </c>
    </row>
    <row r="31" spans="4:10" ht="12.75">
      <c r="D31" s="151">
        <f>Arkusz1!H679</f>
        <v>0</v>
      </c>
      <c r="G31" s="151">
        <f>Arkusz1!K679</f>
        <v>0</v>
      </c>
      <c r="I31">
        <f t="shared" si="0"/>
        <v>0</v>
      </c>
      <c r="J31" s="151">
        <f t="shared" si="1"/>
        <v>0</v>
      </c>
    </row>
    <row r="32" spans="4:10" ht="12.75">
      <c r="D32" s="151">
        <f>Arkusz1!H684</f>
        <v>0</v>
      </c>
      <c r="G32" s="151">
        <f>Arkusz1!K684</f>
        <v>0</v>
      </c>
      <c r="I32">
        <f t="shared" si="0"/>
        <v>0</v>
      </c>
      <c r="J32" s="151">
        <f t="shared" si="1"/>
        <v>0</v>
      </c>
    </row>
    <row r="33" spans="4:10" ht="12.75">
      <c r="D33" s="151">
        <f>Arkusz1!H692</f>
        <v>0</v>
      </c>
      <c r="G33" s="151">
        <f>Arkusz1!K692</f>
        <v>0</v>
      </c>
      <c r="I33">
        <f t="shared" si="0"/>
        <v>0</v>
      </c>
      <c r="J33" s="151">
        <f t="shared" si="1"/>
        <v>0</v>
      </c>
    </row>
    <row r="34" spans="4:10" ht="12.75">
      <c r="D34" s="151">
        <f>Arkusz1!H698</f>
        <v>0</v>
      </c>
      <c r="G34" s="151">
        <f>Arkusz1!K698</f>
        <v>0</v>
      </c>
      <c r="I34">
        <f t="shared" si="0"/>
        <v>0</v>
      </c>
      <c r="J34" s="151">
        <f t="shared" si="1"/>
        <v>0</v>
      </c>
    </row>
    <row r="35" spans="4:10" ht="12.75">
      <c r="D35" s="151">
        <f>Arkusz1!H703</f>
        <v>0</v>
      </c>
      <c r="G35" s="151">
        <f>Arkusz1!K703</f>
        <v>0</v>
      </c>
      <c r="I35">
        <f t="shared" si="0"/>
        <v>0</v>
      </c>
      <c r="J35" s="151">
        <f t="shared" si="1"/>
        <v>0</v>
      </c>
    </row>
    <row r="36" spans="4:10" ht="12.75">
      <c r="D36" s="151">
        <f>Arkusz1!H711</f>
        <v>0</v>
      </c>
      <c r="G36" s="151">
        <f>Arkusz1!K711</f>
        <v>0</v>
      </c>
      <c r="I36">
        <f t="shared" si="0"/>
        <v>0</v>
      </c>
      <c r="J36" s="151">
        <f t="shared" si="1"/>
        <v>0</v>
      </c>
    </row>
    <row r="37" spans="4:10" ht="12.75">
      <c r="D37" s="151">
        <f>Arkusz1!H716</f>
        <v>0</v>
      </c>
      <c r="G37" s="151">
        <f>Arkusz1!K716</f>
        <v>0</v>
      </c>
      <c r="I37">
        <f t="shared" si="0"/>
        <v>0</v>
      </c>
      <c r="J37" s="151">
        <f t="shared" si="1"/>
        <v>0</v>
      </c>
    </row>
    <row r="38" spans="4:10" ht="12.75">
      <c r="D38" s="151">
        <f>Arkusz1!H722</f>
        <v>0</v>
      </c>
      <c r="G38" s="151">
        <f>Arkusz1!K722</f>
        <v>0</v>
      </c>
      <c r="I38">
        <f t="shared" si="0"/>
        <v>0</v>
      </c>
      <c r="J38" s="151">
        <f t="shared" si="1"/>
        <v>0</v>
      </c>
    </row>
    <row r="39" spans="4:10" ht="12.75">
      <c r="D39" s="152">
        <f>Arkusz1!H732</f>
        <v>0</v>
      </c>
      <c r="G39" s="152">
        <f>Arkusz1!K732</f>
        <v>0</v>
      </c>
      <c r="I39">
        <f t="shared" si="0"/>
        <v>0</v>
      </c>
      <c r="J39" s="151">
        <f t="shared" si="1"/>
        <v>0</v>
      </c>
    </row>
    <row r="40" spans="4:10" ht="12.75">
      <c r="D40" s="151">
        <f>Arkusz1!H737</f>
        <v>0</v>
      </c>
      <c r="G40" s="151">
        <f>Arkusz1!K737</f>
        <v>0</v>
      </c>
      <c r="I40">
        <f t="shared" si="0"/>
        <v>0</v>
      </c>
      <c r="J40" s="151">
        <f t="shared" si="1"/>
        <v>0</v>
      </c>
    </row>
    <row r="41" spans="4:10" ht="12.75">
      <c r="D41" s="151">
        <f>Arkusz1!H742</f>
        <v>0</v>
      </c>
      <c r="G41" s="151">
        <f>Arkusz1!K742</f>
        <v>0</v>
      </c>
      <c r="I41">
        <f t="shared" si="0"/>
        <v>0</v>
      </c>
      <c r="J41" s="151">
        <f t="shared" si="1"/>
        <v>0</v>
      </c>
    </row>
    <row r="42" spans="4:10" ht="12.75">
      <c r="D42" s="151">
        <f>Arkusz1!H749</f>
        <v>0</v>
      </c>
      <c r="G42" s="151">
        <f>Arkusz1!K749</f>
        <v>0</v>
      </c>
      <c r="I42">
        <f t="shared" si="0"/>
        <v>0</v>
      </c>
      <c r="J42" s="151">
        <f t="shared" si="1"/>
        <v>0</v>
      </c>
    </row>
    <row r="43" spans="4:10" ht="12.75">
      <c r="D43" s="151">
        <f>Arkusz1!H798</f>
        <v>0</v>
      </c>
      <c r="G43" s="151">
        <f>Arkusz1!K798</f>
        <v>0</v>
      </c>
      <c r="I43">
        <f t="shared" si="0"/>
        <v>0</v>
      </c>
      <c r="J43" s="151">
        <f t="shared" si="1"/>
        <v>0</v>
      </c>
    </row>
    <row r="44" spans="4:10" ht="12.75">
      <c r="D44" s="151">
        <f>Arkusz1!H804</f>
        <v>0</v>
      </c>
      <c r="G44" s="151">
        <f>Arkusz1!K804</f>
        <v>0</v>
      </c>
      <c r="I44">
        <f t="shared" si="0"/>
        <v>0</v>
      </c>
      <c r="J44" s="151">
        <f t="shared" si="1"/>
        <v>0</v>
      </c>
    </row>
    <row r="45" spans="4:10" ht="12.75">
      <c r="D45" s="151">
        <f>Arkusz1!H810</f>
        <v>0</v>
      </c>
      <c r="G45" s="151">
        <f>Arkusz1!K810</f>
        <v>0</v>
      </c>
      <c r="I45">
        <f t="shared" si="0"/>
        <v>0</v>
      </c>
      <c r="J45" s="151">
        <f t="shared" si="1"/>
        <v>0</v>
      </c>
    </row>
    <row r="46" spans="4:10" ht="12.75">
      <c r="D46" s="151">
        <f>Arkusz1!H815</f>
        <v>0</v>
      </c>
      <c r="G46" s="151">
        <f>Arkusz1!K815</f>
        <v>0</v>
      </c>
      <c r="I46">
        <f t="shared" si="0"/>
        <v>0</v>
      </c>
      <c r="J46" s="151">
        <f t="shared" si="1"/>
        <v>0</v>
      </c>
    </row>
    <row r="47" spans="4:10" ht="12.75">
      <c r="D47" s="151">
        <f>Arkusz1!H821</f>
        <v>0</v>
      </c>
      <c r="G47" s="151">
        <f>Arkusz1!K821</f>
        <v>0</v>
      </c>
      <c r="I47">
        <f t="shared" si="0"/>
        <v>0</v>
      </c>
      <c r="J47" s="151">
        <f t="shared" si="1"/>
        <v>0</v>
      </c>
    </row>
    <row r="48" spans="4:10" ht="12.75">
      <c r="D48" s="151">
        <f>Arkusz1!H827</f>
        <v>0</v>
      </c>
      <c r="G48" s="151">
        <f>Arkusz1!K827</f>
        <v>0</v>
      </c>
      <c r="I48">
        <f t="shared" si="0"/>
        <v>0</v>
      </c>
      <c r="J48" s="151">
        <f t="shared" si="1"/>
        <v>0</v>
      </c>
    </row>
    <row r="49" spans="4:10" ht="12.75">
      <c r="D49" s="151">
        <f>Arkusz1!H834</f>
        <v>0</v>
      </c>
      <c r="G49" s="151">
        <f>Arkusz1!K834</f>
        <v>0</v>
      </c>
      <c r="I49">
        <f t="shared" si="0"/>
        <v>0</v>
      </c>
      <c r="J49" s="151">
        <f t="shared" si="1"/>
        <v>0</v>
      </c>
    </row>
    <row r="50" spans="4:10" ht="12.75">
      <c r="D50" s="151">
        <f>Arkusz1!H845</f>
        <v>0</v>
      </c>
      <c r="G50" s="151">
        <f>Arkusz1!K845</f>
        <v>0</v>
      </c>
      <c r="I50">
        <f t="shared" si="0"/>
        <v>0</v>
      </c>
      <c r="J50" s="151">
        <f t="shared" si="1"/>
        <v>0</v>
      </c>
    </row>
    <row r="51" spans="4:10" ht="12.75">
      <c r="D51" s="151">
        <f>Arkusz1!H850</f>
        <v>0</v>
      </c>
      <c r="G51" s="151">
        <f>Arkusz1!K850</f>
        <v>0</v>
      </c>
      <c r="I51">
        <f t="shared" si="0"/>
        <v>0</v>
      </c>
      <c r="J51" s="151">
        <f t="shared" si="1"/>
        <v>0</v>
      </c>
    </row>
    <row r="52" spans="4:10" ht="12.75">
      <c r="D52" s="151">
        <f>Arkusz1!H855</f>
        <v>0</v>
      </c>
      <c r="G52" s="151">
        <f>Arkusz1!K855</f>
        <v>0</v>
      </c>
      <c r="I52">
        <f t="shared" si="0"/>
        <v>0</v>
      </c>
      <c r="J52" s="151">
        <f t="shared" si="1"/>
        <v>0</v>
      </c>
    </row>
    <row r="53" spans="4:10" ht="12.75">
      <c r="D53" s="151">
        <f>Arkusz1!H865</f>
        <v>0</v>
      </c>
      <c r="G53" s="151">
        <f>Arkusz1!K865</f>
        <v>0</v>
      </c>
      <c r="I53">
        <f t="shared" si="0"/>
        <v>0</v>
      </c>
      <c r="J53" s="151">
        <f t="shared" si="1"/>
        <v>0</v>
      </c>
    </row>
    <row r="54" spans="4:10" ht="12.75">
      <c r="D54" s="151">
        <f>Arkusz1!H870</f>
        <v>0</v>
      </c>
      <c r="G54" s="151">
        <f>Arkusz1!K870</f>
        <v>0</v>
      </c>
      <c r="I54">
        <f t="shared" si="0"/>
        <v>0</v>
      </c>
      <c r="J54" s="151">
        <f t="shared" si="1"/>
        <v>0</v>
      </c>
    </row>
    <row r="55" spans="4:10" ht="12.75">
      <c r="D55" s="151">
        <f>Arkusz1!H875</f>
        <v>0</v>
      </c>
      <c r="G55" s="151">
        <f>Arkusz1!K875</f>
        <v>0</v>
      </c>
      <c r="I55">
        <f t="shared" si="0"/>
        <v>0</v>
      </c>
      <c r="J55" s="151">
        <f t="shared" si="1"/>
        <v>0</v>
      </c>
    </row>
    <row r="56" spans="4:10" ht="12.75">
      <c r="D56" s="151">
        <f>Arkusz1!H880</f>
        <v>0</v>
      </c>
      <c r="G56" s="151">
        <f>Arkusz1!K880</f>
        <v>0</v>
      </c>
      <c r="I56">
        <f t="shared" si="0"/>
        <v>0</v>
      </c>
      <c r="J56" s="151">
        <f t="shared" si="1"/>
        <v>0</v>
      </c>
    </row>
    <row r="57" spans="4:10" ht="12.75">
      <c r="D57" s="151">
        <f>Arkusz1!H884</f>
        <v>0</v>
      </c>
      <c r="G57" s="151">
        <f>Arkusz1!K884</f>
        <v>0</v>
      </c>
      <c r="I57">
        <f t="shared" si="0"/>
        <v>0</v>
      </c>
      <c r="J57" s="151">
        <f t="shared" si="1"/>
        <v>0</v>
      </c>
    </row>
    <row r="58" spans="4:10" ht="12.75">
      <c r="D58" s="151">
        <f>Arkusz1!H890</f>
        <v>0</v>
      </c>
      <c r="G58" s="151">
        <f>Arkusz1!K890</f>
        <v>0</v>
      </c>
      <c r="I58">
        <f t="shared" si="0"/>
        <v>0</v>
      </c>
      <c r="J58" s="151">
        <f t="shared" si="1"/>
        <v>0</v>
      </c>
    </row>
    <row r="59" spans="4:10" ht="12.75">
      <c r="D59" s="151">
        <f>Arkusz1!H898</f>
        <v>0</v>
      </c>
      <c r="G59" s="151">
        <f>Arkusz1!K898</f>
        <v>0</v>
      </c>
      <c r="I59">
        <f>D59*1.23</f>
        <v>0</v>
      </c>
      <c r="J59" s="151">
        <f t="shared" si="1"/>
        <v>0</v>
      </c>
    </row>
    <row r="60" spans="4:10" ht="12.75">
      <c r="D60" s="151">
        <f>Arkusz1!H903</f>
        <v>3900</v>
      </c>
      <c r="G60" s="151">
        <f>Arkusz1!K903</f>
        <v>4212</v>
      </c>
      <c r="I60">
        <f t="shared" si="0"/>
        <v>4212</v>
      </c>
      <c r="J60" s="151">
        <f t="shared" si="1"/>
        <v>0</v>
      </c>
    </row>
    <row r="61" spans="4:10" ht="12.75">
      <c r="D61" s="151">
        <f>Arkusz1!H910</f>
        <v>1160</v>
      </c>
      <c r="G61" s="151">
        <f>Arkusz1!K910</f>
        <v>1252.8000000000002</v>
      </c>
      <c r="I61">
        <f t="shared" si="0"/>
        <v>1252.8000000000002</v>
      </c>
      <c r="J61" s="151">
        <f t="shared" si="1"/>
        <v>0</v>
      </c>
    </row>
    <row r="62" spans="3:10" ht="12.75">
      <c r="C62">
        <v>4.3117</v>
      </c>
      <c r="D62" s="151">
        <f>SUM(D1:D61)</f>
        <v>5154.6</v>
      </c>
      <c r="G62" s="151">
        <f>SUM(G1:G61)</f>
        <v>6465.528</v>
      </c>
      <c r="I62">
        <f t="shared" si="0"/>
        <v>5566.968000000001</v>
      </c>
      <c r="J62" s="151">
        <f t="shared" si="1"/>
        <v>898.5599999999995</v>
      </c>
    </row>
    <row r="63" spans="4:7" ht="12.75">
      <c r="D63" s="151">
        <f>D62/C62</f>
        <v>1195.4913375234826</v>
      </c>
      <c r="G63" s="151">
        <f>G62/C62</f>
        <v>1499.5310434399426</v>
      </c>
    </row>
    <row r="64" spans="4:7" ht="12.75">
      <c r="D64" s="151">
        <v>1637529.98</v>
      </c>
      <c r="G64" s="151">
        <v>1759931.714208</v>
      </c>
    </row>
    <row r="65" spans="4:7" ht="12.75">
      <c r="D65" s="151">
        <v>379787.550154231</v>
      </c>
      <c r="G65" s="151">
        <v>408175.827216179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Mikulak</dc:creator>
  <cp:keywords/>
  <dc:description/>
  <cp:lastModifiedBy>Mariola Kowalczyk</cp:lastModifiedBy>
  <cp:lastPrinted>2019-04-03T07:04:17Z</cp:lastPrinted>
  <dcterms:created xsi:type="dcterms:W3CDTF">2018-03-08T08:10:37Z</dcterms:created>
  <dcterms:modified xsi:type="dcterms:W3CDTF">2019-04-03T07:14:45Z</dcterms:modified>
  <cp:category/>
  <cp:version/>
  <cp:contentType/>
  <cp:contentStatus/>
</cp:coreProperties>
</file>