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D93B2DE5-3875-4DBE-94EA-B5951C264516}" xr6:coauthVersionLast="43" xr6:coauthVersionMax="43" xr10:uidLastSave="{00000000-0000-0000-0000-000000000000}"/>
  <bookViews>
    <workbookView xWindow="4110" yWindow="4110" windowWidth="21600" windowHeight="11385" xr2:uid="{00000000-000D-0000-FFFF-FFFF00000000}"/>
  </bookViews>
  <sheets>
    <sheet name="Arkusz1" sheetId="1" r:id="rId1"/>
    <sheet name="Arkusz2" sheetId="2" r:id="rId2"/>
    <sheet name="Arkusz3" sheetId="3" r:id="rId3"/>
  </sheets>
  <definedNames>
    <definedName name="_xlnm.Print_Area" localSheetId="0">Arkusz1!$A$1:$J$175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1" i="1" l="1"/>
  <c r="I161" i="1" s="1"/>
  <c r="H162" i="1" l="1"/>
  <c r="I162" i="1"/>
  <c r="J161" i="1"/>
  <c r="J162" i="1" s="1"/>
  <c r="J176" i="1" s="1"/>
  <c r="H137" i="1"/>
  <c r="H138" i="1" l="1"/>
  <c r="I137" i="1"/>
  <c r="I138" i="1" s="1"/>
  <c r="H129" i="1"/>
  <c r="I129" i="1" s="1"/>
  <c r="H128" i="1"/>
  <c r="I128" i="1" s="1"/>
  <c r="H81" i="1"/>
  <c r="I81" i="1" s="1"/>
  <c r="I82" i="1" s="1"/>
  <c r="H75" i="1"/>
  <c r="I75" i="1" s="1"/>
  <c r="H74" i="1"/>
  <c r="I74" i="1" s="1"/>
  <c r="H68" i="1"/>
  <c r="H69" i="1" s="1"/>
  <c r="H63" i="1"/>
  <c r="I63" i="1" s="1"/>
  <c r="H82" i="1" l="1"/>
  <c r="J137" i="1"/>
  <c r="J138" i="1" s="1"/>
  <c r="H64" i="1"/>
  <c r="I76" i="1"/>
  <c r="J74" i="1"/>
  <c r="H76" i="1"/>
  <c r="J75" i="1"/>
  <c r="J128" i="1"/>
  <c r="J130" i="1" s="1"/>
  <c r="I64" i="1"/>
  <c r="J63" i="1"/>
  <c r="J64" i="1" s="1"/>
  <c r="I68" i="1"/>
  <c r="I69" i="1" s="1"/>
  <c r="J81" i="1"/>
  <c r="J82" i="1" s="1"/>
  <c r="H130" i="1"/>
  <c r="J129" i="1"/>
  <c r="I130" i="1"/>
  <c r="J68" i="1" l="1"/>
  <c r="J69" i="1" s="1"/>
  <c r="J76" i="1"/>
  <c r="H58" i="1" l="1"/>
  <c r="H59" i="1" s="1"/>
  <c r="H48" i="1"/>
  <c r="I48" i="1" s="1"/>
  <c r="H47" i="1"/>
  <c r="H6" i="1"/>
  <c r="I6" i="1" s="1"/>
  <c r="H7" i="1"/>
  <c r="I7" i="1" s="1"/>
  <c r="H5" i="1"/>
  <c r="I5"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36" i="1"/>
  <c r="J36" i="1" s="1"/>
  <c r="H37" i="1"/>
  <c r="J37" i="1" s="1"/>
  <c r="H38" i="1"/>
  <c r="J38" i="1" s="1"/>
  <c r="H39" i="1"/>
  <c r="J39" i="1" s="1"/>
  <c r="H40" i="1"/>
  <c r="J40" i="1" s="1"/>
  <c r="H12" i="1"/>
  <c r="H114" i="1"/>
  <c r="H113" i="1"/>
  <c r="H112" i="1"/>
  <c r="I112" i="1" s="1"/>
  <c r="J112" i="1" s="1"/>
  <c r="H111" i="1"/>
  <c r="I111" i="1" s="1"/>
  <c r="J111" i="1" s="1"/>
  <c r="H110" i="1"/>
  <c r="H109" i="1"/>
  <c r="H103" i="1"/>
  <c r="H102" i="1"/>
  <c r="H95" i="1"/>
  <c r="H96" i="1" s="1"/>
  <c r="H89" i="1"/>
  <c r="H88" i="1"/>
  <c r="I88" i="1" s="1"/>
  <c r="H41" i="1" l="1"/>
  <c r="H104" i="1"/>
  <c r="I8" i="1"/>
  <c r="H49" i="1"/>
  <c r="J12" i="1"/>
  <c r="J41" i="1" s="1"/>
  <c r="J6" i="1"/>
  <c r="J5" i="1"/>
  <c r="J48" i="1"/>
  <c r="I58" i="1"/>
  <c r="I59" i="1" s="1"/>
  <c r="J7" i="1"/>
  <c r="I47" i="1"/>
  <c r="J88" i="1"/>
  <c r="H8" i="1"/>
  <c r="H90" i="1"/>
  <c r="H115" i="1"/>
  <c r="I115" i="1" s="1"/>
  <c r="J115" i="1" s="1"/>
  <c r="I110" i="1"/>
  <c r="J110" i="1" s="1"/>
  <c r="I114" i="1"/>
  <c r="J114" i="1" s="1"/>
  <c r="I109" i="1"/>
  <c r="J109" i="1" s="1"/>
  <c r="I113" i="1"/>
  <c r="J113" i="1" s="1"/>
  <c r="I95" i="1"/>
  <c r="I103" i="1"/>
  <c r="J103" i="1" s="1"/>
  <c r="I102" i="1"/>
  <c r="I89" i="1"/>
  <c r="J89" i="1" s="1"/>
  <c r="H173" i="1" l="1"/>
  <c r="H176" i="1" s="1"/>
  <c r="J90" i="1"/>
  <c r="J58" i="1"/>
  <c r="J59" i="1" s="1"/>
  <c r="J102" i="1"/>
  <c r="I104" i="1"/>
  <c r="I49" i="1"/>
  <c r="J47" i="1"/>
  <c r="J49" i="1" s="1"/>
  <c r="J8" i="1"/>
  <c r="J95" i="1"/>
  <c r="J96" i="1" s="1"/>
  <c r="I96" i="1"/>
  <c r="I90" i="1"/>
  <c r="J104" i="1"/>
</calcChain>
</file>

<file path=xl/sharedStrings.xml><?xml version="1.0" encoding="utf-8"?>
<sst xmlns="http://schemas.openxmlformats.org/spreadsheetml/2006/main" count="384" uniqueCount="123">
  <si>
    <t>lp</t>
  </si>
  <si>
    <t>nazwa</t>
  </si>
  <si>
    <t>nazwa prododucenta/ nr katalogowy</t>
  </si>
  <si>
    <t>opakowanie jednostkowe</t>
  </si>
  <si>
    <t>j.m</t>
  </si>
  <si>
    <t>ilość</t>
  </si>
  <si>
    <t>cena netto</t>
  </si>
  <si>
    <t>wartość netto</t>
  </si>
  <si>
    <t>VAT</t>
  </si>
  <si>
    <t>wartość brutto</t>
  </si>
  <si>
    <t xml:space="preserve">Cranofix 16 mm </t>
  </si>
  <si>
    <t>6 szt.</t>
  </si>
  <si>
    <t xml:space="preserve"> op.</t>
  </si>
  <si>
    <t xml:space="preserve">Cranofix 11 mm </t>
  </si>
  <si>
    <t>12 szt.</t>
  </si>
  <si>
    <t>Klipsy Raneya</t>
  </si>
  <si>
    <t>200szt.</t>
  </si>
  <si>
    <t>RAZEM</t>
  </si>
  <si>
    <t xml:space="preserve"> </t>
  </si>
  <si>
    <t>Samoprzylepny test do kontroli skuteczności procesu sterylizacji parą wodną, o parametrach 134o C – 7 min, nietoksyczny, do stosowania z przyrządem testowym PCD (dostawa wraz ze wskaźnikami) , Typ wskaźnika -VI wg ISO 11140-1:2014, Opakowanie 100 szt.</t>
  </si>
  <si>
    <t>op.</t>
  </si>
  <si>
    <t>Test symulacyjny Bowie-Dick do stosowania w systemie Helix PCD. Zestaw składa się z laminowanych samoprzylepnych pasków testowych z atramentem wskaźnikowym oraz plastikowej tuby o długości 1,5 m i wewnętrznej średnicy 2 mm zakończonej metalową kapsułą. Opakowanie zawiera 250 szt. pasków wskaźnikowych.
Zgodny z normą EN 867-5, ISO 11140-1 Typ 2 oraz ISO 11140-4.</t>
  </si>
  <si>
    <t>op</t>
  </si>
  <si>
    <t>Test kontroli dezynfekcji termicznej w myjniach dezynfektorach. Parametry pracy testu 90 st C 5 min. Opakowanie 200 szt.</t>
  </si>
  <si>
    <t>Wskaźnik do monitorowania skuteczności mycia w myjniach dezynfektorach, wskaźnik przeznaczony do stosowania wraz z przyrządem do mocowania wskaźnika, substancja testowa wskaźnika w postaci syntetycznego zabrudzenia testowego.Opakowanie 200  szt</t>
  </si>
  <si>
    <t>Przyrząd do kontroli skuteczności mycia w myjniach dezynfektorach kompatybilny z oferowanymi wskaźnikami.Pozwalający na potwierdzenie poprawności procesu mycia narzędzi litych.</t>
  </si>
  <si>
    <t>szt.</t>
  </si>
  <si>
    <t>Etykiety podwójnie samoprzylepne o sześciu polach informacji z wydzielonymi i opisanymi dla nich miejscami, kolejno pierwszy rząd: symbol, nr sterylizatora,  kod osoby odpowiedzialnej za dany cykl, nr cyklu, drugi rząd:data sterylizacji, trzeci rząd:data przydatności do użytku, z nadrukowanymi wskaźnikami typu 1 do sterylizacji parowej - ; etykiety muszą pasować do trzyrzędowej metkownicy BLITZ o symbolu T 222 lub kompatybilnej, 500 szt./rolce</t>
  </si>
  <si>
    <t>rolka</t>
  </si>
  <si>
    <t>Metkownica alfanumeryczna trzyrzędowa umożliwiająca: ustawienie sześciu, zakodowanych przy pomocy cyfr i liter, informacji w trzech rzędach, drukowanie tych informacji w zaplanowanych polach na etykietach o wymiarach nieprzekraczających 28 mm x 29 mm , naklejanie zadrukowanych etykiet na pakietach lub pojedynczych torebkach, kompatybilna z etykietami, druk w poprzek taśmy</t>
  </si>
  <si>
    <t>Rękawice ochronne, do obsługi autoklawu, bawełniane. Długość  części osłaniającej przedramię 28 cm. Nadające się do prania i wielokrotnego użytku.</t>
  </si>
  <si>
    <t>para</t>
  </si>
  <si>
    <t>Preparat do czyszczenia uporczywych zanieczyszczeń z metalowych powierzchni i powlekanego aluminium. Usuwa klej i zanieczyszczenia organiczne. Nadający się do czyszczenia kontenerów.
Rozpuszczalny w wodzie.</t>
  </si>
  <si>
    <t>Spray do usuwania zabrudzenia i pozostałości kleju z taśm samoprzylepnych i etykiet.</t>
  </si>
  <si>
    <t>Koperta z nadrukiem do dokumentowania procesów mycia i dezynfekcji, koperta posiada miejsce na zapisy decyzji o zwolnieniu myjni do pracy, miejsce na wklejenie wyniku oferowanego testu mycia, liczba cykli do zaprotokołowania na jednej stronie nie mniej niż 9 (załączyć wzór), opak. 100 sztuk</t>
  </si>
  <si>
    <t>Marker odporny na warunki sterylizacji parowej, czarny, nietoksyczny.Opakowanie 10 szt.</t>
  </si>
  <si>
    <t>Test walidacyjny zgrzewu z polami do protokołu, [tzn. daty, numeru, parametrów zgrzewu, wyniku, uwag, wskazania konieczności działań korygujących: zmiany ustawień lub/i działań serwisowych], test wykonany z identycznych surowców jak opakowania papierowo-foliowe. Opakowanie 250 szt.</t>
  </si>
  <si>
    <t>Taśma ze wskaźnikiem typu 1 sterylizacji EO  24 mm-25 mm x 50 m, Typ I wg ISO 11140-1., oświadczenie producenta o zgodności testu z normą ISO 11140-1, wytrzymała  na  rozerwanie  i  rozciąganie,  wodoodporna,  elastyczna,  usuwana  bez  pozostałości  kleju.  Wskaźnik  chemiczny  powinien  zajmować  co najmniej  30%  powierzchni  taśmy</t>
  </si>
  <si>
    <t>Zestaw do wykrywania pozostałości zanieczyszczeń białkowych .Gotowy do natychmiastowego użycia, możliwość uzyskania wyniku w ciągu 10 sekund, brak konieczności stosowania innych dodatkowych urządzeń w tym inkubatora, możliwość sprawdzania  trudnodostępnych powierzchni - takich jak ząbkowane krawędzie czy złącza instrumentów o skomplikowanej budowie, informacja producenta o zgodności z normą ISO 15883-1, informacja dotycząca użycia i interpretacji wyników, opakowanie 25 sztuk.</t>
  </si>
  <si>
    <t xml:space="preserve">Wałek tuszujący do metkownicy Blitz </t>
  </si>
  <si>
    <t>Czyścik do usuwania zanieczyszczeń i rdzy szorstki opakowanie 3 szt</t>
  </si>
  <si>
    <t xml:space="preserve">Szczotka z włosiem wykonanym ze stali nierdzewnej typu pędzel dł. całkowita 9cm </t>
  </si>
  <si>
    <t xml:space="preserve">Szczotka z syntetycznym bardzo wytrzymałym włosiem do czyszczenia uporczywych zabrudzeń wytrzymująca temp. Do 134 st C dł. całkowita 165mm </t>
  </si>
  <si>
    <t>Szczotka z syntetycznym bardzo wytrzymałym włosiem do czyszczenia uporczywych zabrudzeń wytrzymująca temp. Do 134 st C dłg całkowita 235mm, dłg szczotki 75mm dł. włosia 15mm</t>
  </si>
  <si>
    <t xml:space="preserve">Szczotka z nylonowym włosiem ogólnego zastosowania z plastikową rączką dł. całkowita 180mm </t>
  </si>
  <si>
    <t>Jednorazowy włókninowy niesterylny fartuch, tył oddychający ,przód i rękawy odporne na wodę, długie rękawy z gumowym mankietem. Rozmiar uniwersalny. Gramatura 15g. Opakowanie 100 szt.</t>
  </si>
  <si>
    <t>Taca narzędziowa rozmiar 480x250x50mm z perforowaną ścianką boczną. Wykonana z elektropolerowanej stali nierdzewnej</t>
  </si>
  <si>
    <t>Koszyk z drobnej siatki z pokrywką Wykonane z elketro polerowanej siatki ze stali nierdzewnej. Średnica oczka w siatce 1,6mm średnica drutu 0,7mm Wymiary 90x90x50mm</t>
  </si>
  <si>
    <t>Etykiety identyfikacyjne do tac. Możliwośc zawieszenia na rancie tacy. Odporne na temperaturę 134 st. Wymiary 70x30mm Opakowanie 25 szt. Dwa kolory. Po jednym opakowaniu każdego.</t>
  </si>
  <si>
    <t>Taśma do pakowania pakietów sterylizacyjnych bez wskaźnika szer.19mm dł. 50m</t>
  </si>
  <si>
    <t>Przyrząd PCD nadający się do użycia z testem biologicznym o 24 godzinnym czasie ikubacji.</t>
  </si>
  <si>
    <t xml:space="preserve"> szt.</t>
  </si>
  <si>
    <t>1</t>
  </si>
  <si>
    <t>Test biologiczny o 24 godzinnym czasie inkubacji op. 100szt.</t>
  </si>
  <si>
    <t>Testy paskowe wieloparametrowe kl. VI do kontroli sterylizacji parą wodną op. 500 szt. 7min.</t>
  </si>
  <si>
    <t>dreny i końcówki do aparatu Selektor</t>
  </si>
  <si>
    <t>szt</t>
  </si>
  <si>
    <t>końcówki do sondy</t>
  </si>
  <si>
    <t xml:space="preserve">Kaseta tuszująca z taśmą kompatybilna z drukarką sterylizatora parowego firmy SMS typ AS 44 ( Drukarka CBM-920 40 kolumnowa ). </t>
  </si>
  <si>
    <t>Obwód oddechowy rozciągliwy, długość 600cm, łącznik Y kolankowy, port CO2, worek oddechowy 2l, dodatkowa rura 150cm.</t>
  </si>
  <si>
    <t>Elektroda zabiegowa, powierzchniowa ze zintegrowanym kablem i wtyczką, samoprzylepna, do zabiegów elektrowstrząsowych, kompatybilna z aparatem Somatics, LLC Thymatron System IVEPAD . Komplet 2 szt., jednorazowe, do zabiegów jedno i dwustronnych.</t>
  </si>
  <si>
    <t>kpl.</t>
  </si>
  <si>
    <t>Elektroda monitorująca, powierzchniowa, do monitorowania EEG / EMG / EKG podczas zabiegów elektrowstrząsowych, samoprzylepna, bez kabla, kompatybilna z aparatem Somatics, LLC Thymatron System IV.</t>
  </si>
  <si>
    <t>Disposable Insert (25x4)</t>
  </si>
  <si>
    <t>Bakteriobójcza folia chirurgiczna, która zapewnia ciągłą aktywność bakteriobójczą na skórze pacjenta oraz sterylną powierzchnię pola operacyjnego.Zapewnia bezpieczne przyleganie folii do brzegu rany, nawet podczas znacznego rozciągania rany lub jej irygacji. Eliminuje ryzyko skażenia narzędzi, opatrunków, implantów, rękawiczek, rany chirurgicznej bakteriami ze skóry pacjenta. Folia tworząc barierę na skórze, izoluje bakterie na skórze w okolicy rany chirurgicznej. Klinicznie udokumentowane obniżenie ryzyka zakażenia w miejscu operowanym, związanego z rekolonizacją bakteryjną.Folia jest również przepuszczalna dla tlenu i pary wodnej, co umożliwia na swobodne oddychanie skóry. Może być stosowana w połączeniu z jakimkolwiek środkiem antyseptycznym do skóry. Rozmiar folii 10x20 centymetrów.</t>
  </si>
  <si>
    <t xml:space="preserve">Bakteriobójcza folia chirurgiczna, która zapewnia ciągłą aktywność bakteriobójczą na skórze pacjenta oraz sterylną powierzchnię pola operacyjnego.Zapewnia bezpieczne przyleganie folii do brzegu rany, nawet podczas znacznego rozciągania rany lub jej irygacji. Eliminuje ryzyko skażenia narzędzi, opatrunków, implantów, rękawiczek, rany chirurgicznej bakteriami ze skóry pacjenta. Folia tworząc barierę na skórze, izoluje bakterie na skórze w okolicy rany chirurgicznej. Klinicznie udokumentowane obniżenie ryzyka zakażenia w miejscu operowanym, związanego z rekolonizacją bakteryjną.Folia jest również przepuszczalna dla tlenu i pary wodnej, co umożliwia na swobodne oddychanie skóry. Może być stosowana w połączeniu z jakimkolwiek środkiem antyseptycznym do skóry.Rozmiar folii 34x35 centymetrów. </t>
  </si>
  <si>
    <t>Butelka do długotrwałego odsysania ran typu Redon właściwości:
• wykonana z polietylenu
• możliwość połączenia z drenami o średnicach od 6 CH do 18 CH
• skala ułatwiająca ocenę objętości odessanego płynu
• pojemność 200 ml 
• sterylne zastosowanie:
• przeznaczona do drenażu grawitacyjnego</t>
  </si>
  <si>
    <t>1 szt</t>
  </si>
  <si>
    <t>Jednorazowe maski do Resuscytatora rozm. 4 i 5</t>
  </si>
  <si>
    <t>Filtry antywirusowe i bakteryjne do  Resuscytatora z portem, sterylne.</t>
  </si>
  <si>
    <t>Uchwyt elektrod, szeroki, z dwoma przyciskami, długość 170mm, do elektrod z trzonkiem Ø4mm, sześciokątnym zabezpieczeniem przed obrotem, z kablem o dł. 4,5m, wtyczka 3-bolcowa; przeznaczenie do min. 200 cykli sterylizacji</t>
  </si>
  <si>
    <t>Elektroda nożowa, prosta, długość 62mm, trzonek Ø4mm, wymiary noża 2,6mm x 0,6mm x 13mm; przeznaczenie do min. 75 cykli sterylizacji / opakowanie 5 szt.</t>
  </si>
  <si>
    <t>5 szt</t>
  </si>
  <si>
    <t>Szczypce bipolarne, kształt - bagnetowe, pokryte powłoką nieprzywierającą Non-Stick, długość szczypiec 200mm, końcówka: długość 9mm x szerokość 0,6mm, złącze 2-bolcowe płaskie; przeznaczenie do min. 75 cykli sterylizacji</t>
  </si>
  <si>
    <t>Szczypce bipolarne, kształt - bagnetowe, pokryte powłoką nieprzywierającą Non-Stick, długość szczypiec 200mm, końcówka: długość 9mm x szerokość 1mm, złącze 2-bolcowe płaskie; przeznaczenie do min. 75 cykli sterylizacji.</t>
  </si>
  <si>
    <t>Szczypce bipolarne, kształt - bagnetowe, pokryte powłoką nieprzywierającą Non-Stick,  długość szczypiec 200mm, końcówka: długość 9mm x szerkość 2mm, złącze 2-bolcowe płaskie; przeznaczenie do min. 75 cykli sterylizacji</t>
  </si>
  <si>
    <t>Kabel bipolarny do szczypiec, długość 4,5m, wtyczka od strony instrumentu - dwa bolce płaskie, od strony aparatu 2-bolcowa 28,58mm; przeznaczenie do min. 300 cykli sterylizacji</t>
  </si>
  <si>
    <t>Jednorazowe gąbki nasączone 25 ml. substancją myjąca oraz 4% roztworem chlorheksydyny (nie zawiera mydła). Rozmiar 12 cm x 8cm x 2,5 cm, wykonane z poliuretanu. Pakowane pojedyńczo w opakowania foliowe. Zarejestrowane jako wyrób medyczny.</t>
  </si>
  <si>
    <t>Czepki do toalety włosów pacjentów, bez potrzeby użycia wody, miski. Działanie antybakteryjne. Pakowana pojedyńczo w opakowania foliowe. Zarejestrowana jako wyrób medyczny.</t>
  </si>
  <si>
    <t>Pakiet 1 Craniofixy, Klipsy Raneya</t>
  </si>
  <si>
    <t>Pakiet 10 Butelki typu Redona</t>
  </si>
  <si>
    <t>Pakiet 11 Maski  i filtry do Ambu</t>
  </si>
  <si>
    <t>Pakiet 12 Akcesoria chirurgiczne</t>
  </si>
  <si>
    <t>Pakiet 13 Gąbki i czepki do pielęgnacji</t>
  </si>
  <si>
    <t>(pakowane po 50 szt.)</t>
  </si>
  <si>
    <t>(pakowane po 20 szt.)</t>
  </si>
  <si>
    <t>Pakiet 14 Systemy wkładów wielorazowego użytku i sterylne dreny jednorazowego użytku do wstrzykiwacza Stellant</t>
  </si>
  <si>
    <t xml:space="preserve">dwunastogodzinowy zestaw do podawania środka kontrastowego </t>
  </si>
  <si>
    <t xml:space="preserve">jednorazowy sterylny dren pacjencki </t>
  </si>
  <si>
    <t>Zamawiający wymaga, aby zaoferowane produkty były oryginalnymi materiałami zużywalnymi, rekomendowanymi przez producenta zgodnie z zapisami gwarancji wstrzykiwacza Stellant, których stosowanie nie narusza tej gwarancji.</t>
  </si>
  <si>
    <t>Termowent Hepa / filtr sterivent mini</t>
  </si>
  <si>
    <t>Ostrza jednokrotnego użytku, niesterylne, pakowane indywidualnie, uniwersalne do każdego rodzaju owłosienia w tym na głowie, szerokość cięcia 3,64 cm, konstrukcja eliminująca uszkodzenia skóry: nieruchome dolne ostrza chronią skórę a górne  ruchome tną włosy, współczynnik zacięć do 5%</t>
  </si>
  <si>
    <t>Pakiet 15 Ostrza chirurgiczne do strzygarki 9681 3M</t>
  </si>
  <si>
    <t>Pakiet 2 Sterylizacja</t>
  </si>
  <si>
    <t>Pakiet 9 Folia chirurgiczna</t>
  </si>
  <si>
    <t>Pakiet 8 Znaczniki do ramy sterodaktycznej</t>
  </si>
  <si>
    <t>Pakiet 7 Elektrody zabiegowe i monitorujące do zabiegów EW do aparatu Thymatron IV</t>
  </si>
  <si>
    <t>Pakie 6 Obwód oddechowy</t>
  </si>
  <si>
    <t>Pakiet 5 Taśma do drukarki sterylizatora</t>
  </si>
  <si>
    <t>Pakiet 4 Termowenty</t>
  </si>
  <si>
    <t>Pakiet 3 Dreny do aparatu Selektor</t>
  </si>
  <si>
    <t>Zastawka  lędźwiowo – otrzewnowa.</t>
  </si>
  <si>
    <t>1 szt.</t>
  </si>
  <si>
    <t>Worki wymienne do zestawu z pozycji  3.</t>
  </si>
  <si>
    <t>Zestaw do drenażu zewnętrznego lędźwiowego  50 ml lub 100 ml z workami wymiennymi o objętości 700 ml .</t>
  </si>
  <si>
    <t>Zestaw do drenażu komorowego.</t>
  </si>
  <si>
    <t>1szt.</t>
  </si>
  <si>
    <t>Zastawka komorowo - otrzewna typu Pudenz ciśnienie średnie i wysokie ( do wyboru przez Zamawiającego).</t>
  </si>
  <si>
    <t>Dren komorowy o dł. 5 cm.</t>
  </si>
  <si>
    <t>Dren komorowy o dł. 18 cm - 23cm.</t>
  </si>
  <si>
    <t>Dren otrzewny z otwartym końcem o dł. 110 cm- 120 cm.</t>
  </si>
  <si>
    <t>Wielorazowy troaktar do wprowadzania drenu do otrzewnej długości  w przedziale 45-65 cm.</t>
  </si>
  <si>
    <t>Łacznik prosty.</t>
  </si>
  <si>
    <t>Łącznik trójdrożny.</t>
  </si>
  <si>
    <t>Wymienne osłonki- koszulki  do prowadnicy otrzewnowej  w przedziale 45-65 cm.</t>
  </si>
  <si>
    <t>5 szt.</t>
  </si>
  <si>
    <t>Dren lędźwiowy do drenażu zewnętrznego.</t>
  </si>
  <si>
    <t>Antysyfon grawitacyjny typu Siphonx.</t>
  </si>
  <si>
    <t xml:space="preserve">Pakiet 16 Zestawy zastawkowe, drenaże zewnętrzne </t>
  </si>
  <si>
    <t xml:space="preserve">Jałowa szczotka-gąbką z 4% glukonianem chloroheksydyny. </t>
  </si>
  <si>
    <t>Pakiet 17 szczotki do mycia rąk</t>
  </si>
  <si>
    <t xml:space="preserve">   </t>
  </si>
  <si>
    <t>Załącznik nr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</si>
</sst>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_-* #,##0\ _z_ł_-;\-* #,##0\ _z_ł_-;_-* &quot;-&quot;\ _z_ł_-;_-@_-"/>
    <numFmt numFmtId="165" formatCode="_-* #,##0.00\ _z_ł_-;\-* #,##0.00\ _z_ł_-;_-* &quot;-&quot;??\ _z_ł_-;_-@_-"/>
    <numFmt numFmtId="166" formatCode="#,##0.00&quot; zł &quot;;\-#,##0.00&quot; zł &quot;;&quot; -&quot;#&quot; zł &quot;;@\ "/>
    <numFmt numFmtId="167" formatCode="#,##0.00_ ;\-#,##0.00\ "/>
  </numFmts>
  <fonts count="23"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0"/>
      <name val="Arial"/>
      <family val="2"/>
      <charset val="238"/>
    </font>
    <font>
      <b/>
      <sz val="10"/>
      <name val="Times New Roman"/>
      <family val="1"/>
      <charset val="238"/>
    </font>
    <font>
      <sz val="10"/>
      <name val="Times New Roman"/>
      <family val="1"/>
      <charset val="238"/>
    </font>
    <font>
      <sz val="10"/>
      <color theme="1"/>
      <name val="Times New Roman"/>
      <family val="1"/>
      <charset val="238"/>
    </font>
    <font>
      <b/>
      <sz val="10"/>
      <color theme="1"/>
      <name val="Times New Roman"/>
      <family val="1"/>
      <charset val="238"/>
    </font>
    <font>
      <sz val="10"/>
      <color indexed="8"/>
      <name val="Times New Roman"/>
      <family val="1"/>
      <charset val="238"/>
    </font>
    <font>
      <sz val="10"/>
      <name val="Mangal"/>
      <family val="2"/>
      <charset val="238"/>
    </font>
    <font>
      <sz val="9"/>
      <name val="Arial"/>
      <family val="2"/>
      <charset val="238"/>
    </font>
    <font>
      <sz val="9"/>
      <name val="Times New Roman"/>
      <family val="1"/>
      <charset val="238"/>
    </font>
    <font>
      <sz val="10"/>
      <name val="Arial"/>
      <family val="2"/>
    </font>
    <font>
      <sz val="11"/>
      <color theme="1"/>
      <name val="Times New Roman"/>
      <family val="1"/>
      <charset val="238"/>
    </font>
    <font>
      <sz val="9"/>
      <color theme="1"/>
      <name val="Times New Roman"/>
      <family val="1"/>
      <charset val="238"/>
    </font>
    <font>
      <b/>
      <sz val="9"/>
      <color theme="1"/>
      <name val="Times New Roman"/>
      <family val="1"/>
      <charset val="238"/>
    </font>
    <font>
      <sz val="10"/>
      <color theme="1"/>
      <name val="Arial"/>
      <family val="2"/>
      <charset val="238"/>
    </font>
    <font>
      <sz val="10"/>
      <color theme="1"/>
      <name val="Calibri"/>
      <family val="2"/>
      <scheme val="minor"/>
    </font>
    <font>
      <sz val="10"/>
      <color rgb="FF000000"/>
      <name val="Times New Roman"/>
      <family val="1"/>
      <charset val="238"/>
    </font>
    <font>
      <b/>
      <sz val="11"/>
      <name val="Times New Roman"/>
      <family val="1"/>
      <charset val="238"/>
    </font>
    <font>
      <b/>
      <sz val="9"/>
      <color rgb="FF000000"/>
      <name val="Arial"/>
      <family val="2"/>
      <charset val="238"/>
    </font>
    <font>
      <b/>
      <sz val="11"/>
      <color theme="1"/>
      <name val="Calibri"/>
      <family val="2"/>
      <scheme val="minor"/>
    </font>
    <font>
      <b/>
      <sz val="10"/>
      <color rgb="FF000000"/>
      <name val="Times New Roman"/>
      <family val="1"/>
      <charset val="238"/>
    </font>
  </fonts>
  <fills count="6">
    <fill>
      <patternFill patternType="none"/>
    </fill>
    <fill>
      <patternFill patternType="gray125"/>
    </fill>
    <fill>
      <patternFill patternType="solid">
        <fgColor indexed="15"/>
        <bgColor indexed="64"/>
      </patternFill>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4">
    <xf numFmtId="0" fontId="0" fillId="0" borderId="0"/>
    <xf numFmtId="0" fontId="3" fillId="0" borderId="0"/>
    <xf numFmtId="0" fontId="1" fillId="0" borderId="0"/>
    <xf numFmtId="0" fontId="3" fillId="0" borderId="0"/>
    <xf numFmtId="0" fontId="3" fillId="0" borderId="0"/>
    <xf numFmtId="166" fontId="9" fillId="0" borderId="0" applyFill="0" applyBorder="0" applyAlignment="0" applyProtection="0"/>
    <xf numFmtId="0" fontId="1" fillId="0" borderId="0"/>
    <xf numFmtId="165" fontId="1" fillId="0" borderId="0" applyFont="0" applyFill="0" applyBorder="0" applyAlignment="0" applyProtection="0"/>
    <xf numFmtId="0" fontId="3" fillId="0" borderId="0"/>
    <xf numFmtId="0" fontId="3" fillId="0" borderId="0"/>
    <xf numFmtId="0" fontId="12" fillId="0" borderId="0"/>
    <xf numFmtId="9"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cellStyleXfs>
  <cellXfs count="185">
    <xf numFmtId="0" fontId="0" fillId="0" borderId="0" xfId="0"/>
    <xf numFmtId="0" fontId="0" fillId="0" borderId="0" xfId="0" applyAlignment="1">
      <alignment wrapText="1"/>
    </xf>
    <xf numFmtId="0" fontId="5" fillId="2" borderId="1" xfId="1" applyFont="1" applyFill="1" applyBorder="1"/>
    <xf numFmtId="0" fontId="5" fillId="2" borderId="1" xfId="1" applyFont="1" applyFill="1" applyBorder="1" applyAlignment="1">
      <alignment wrapText="1"/>
    </xf>
    <xf numFmtId="0" fontId="5" fillId="4" borderId="1" xfId="1" applyFont="1" applyFill="1" applyBorder="1"/>
    <xf numFmtId="2" fontId="5" fillId="4" borderId="1" xfId="1" applyNumberFormat="1" applyFont="1" applyFill="1" applyBorder="1"/>
    <xf numFmtId="0" fontId="4" fillId="4" borderId="1" xfId="1" applyFont="1" applyFill="1" applyBorder="1"/>
    <xf numFmtId="0" fontId="5" fillId="2" borderId="8" xfId="1" applyFont="1" applyFill="1" applyBorder="1" applyAlignment="1">
      <alignment wrapText="1"/>
    </xf>
    <xf numFmtId="165" fontId="13" fillId="0" borderId="1" xfId="13" applyFont="1" applyBorder="1"/>
    <xf numFmtId="0" fontId="0" fillId="0" borderId="0" xfId="0"/>
    <xf numFmtId="0" fontId="4" fillId="0" borderId="0" xfId="0" applyFont="1"/>
    <xf numFmtId="0" fontId="5" fillId="2" borderId="1" xfId="0" applyFont="1" applyFill="1" applyBorder="1"/>
    <xf numFmtId="0" fontId="5" fillId="2" borderId="1" xfId="0" applyFont="1" applyFill="1" applyBorder="1" applyAlignment="1">
      <alignment wrapText="1"/>
    </xf>
    <xf numFmtId="0" fontId="4" fillId="0" borderId="1" xfId="2" applyFont="1" applyBorder="1" applyAlignment="1">
      <alignment wrapText="1"/>
    </xf>
    <xf numFmtId="0" fontId="7" fillId="0" borderId="0" xfId="0" applyFont="1"/>
    <xf numFmtId="0" fontId="5" fillId="5" borderId="2" xfId="4" applyFont="1" applyFill="1" applyBorder="1" applyAlignment="1">
      <alignment horizontal="center" vertical="center" wrapText="1"/>
    </xf>
    <xf numFmtId="0" fontId="5" fillId="0" borderId="3" xfId="2" applyNumberFormat="1" applyFont="1" applyBorder="1" applyAlignment="1">
      <alignment horizontal="left" vertical="center" wrapText="1"/>
    </xf>
    <xf numFmtId="0" fontId="4" fillId="4" borderId="1" xfId="2" applyFont="1" applyFill="1" applyBorder="1" applyAlignment="1">
      <alignment wrapText="1"/>
    </xf>
    <xf numFmtId="1" fontId="8" fillId="0" borderId="2" xfId="2" applyNumberFormat="1" applyFont="1" applyBorder="1" applyAlignment="1">
      <alignment horizontal="right" vertical="center" wrapText="1"/>
    </xf>
    <xf numFmtId="49" fontId="5" fillId="0" borderId="3" xfId="2" applyNumberFormat="1" applyFont="1" applyBorder="1" applyAlignment="1">
      <alignment horizontal="left" vertical="center" wrapText="1"/>
    </xf>
    <xf numFmtId="1" fontId="8" fillId="0" borderId="2" xfId="2" applyNumberFormat="1" applyFont="1" applyBorder="1" applyAlignment="1">
      <alignment horizontal="right" vertical="center"/>
    </xf>
    <xf numFmtId="0" fontId="5" fillId="0" borderId="3" xfId="2" applyFont="1" applyBorder="1" applyAlignment="1">
      <alignment vertical="center" wrapText="1"/>
    </xf>
    <xf numFmtId="0" fontId="5" fillId="0" borderId="6" xfId="2" applyFont="1" applyBorder="1" applyAlignment="1">
      <alignment vertical="center" wrapText="1"/>
    </xf>
    <xf numFmtId="1" fontId="8" fillId="0" borderId="5" xfId="2" applyNumberFormat="1" applyFont="1" applyBorder="1" applyAlignment="1">
      <alignment horizontal="right" vertical="center" wrapText="1"/>
    </xf>
    <xf numFmtId="0" fontId="5" fillId="0" borderId="8" xfId="2" applyFont="1" applyBorder="1" applyAlignment="1">
      <alignment vertical="center" wrapText="1"/>
    </xf>
    <xf numFmtId="49" fontId="8" fillId="0" borderId="1" xfId="2" applyNumberFormat="1" applyFont="1" applyBorder="1" applyAlignment="1">
      <alignment horizontal="right" vertical="center" wrapText="1"/>
    </xf>
    <xf numFmtId="0" fontId="5" fillId="0" borderId="8" xfId="2" applyFont="1" applyFill="1" applyBorder="1" applyAlignment="1">
      <alignment vertical="center" wrapText="1"/>
    </xf>
    <xf numFmtId="1" fontId="8" fillId="0" borderId="1" xfId="2" applyNumberFormat="1" applyFont="1" applyBorder="1" applyAlignment="1">
      <alignment horizontal="right" vertical="center" wrapText="1"/>
    </xf>
    <xf numFmtId="0" fontId="5" fillId="3" borderId="11" xfId="2" applyFont="1" applyFill="1" applyBorder="1" applyAlignment="1">
      <alignment wrapText="1"/>
    </xf>
    <xf numFmtId="0" fontId="4" fillId="3" borderId="10" xfId="2" applyFont="1" applyFill="1" applyBorder="1" applyAlignment="1">
      <alignment wrapText="1"/>
    </xf>
    <xf numFmtId="0" fontId="5" fillId="3" borderId="10" xfId="2" applyFont="1" applyFill="1" applyBorder="1" applyAlignment="1">
      <alignment horizontal="right"/>
    </xf>
    <xf numFmtId="0" fontId="5" fillId="4" borderId="1" xfId="2" applyFont="1" applyFill="1" applyBorder="1"/>
    <xf numFmtId="0" fontId="4" fillId="4" borderId="1" xfId="2" applyFont="1" applyFill="1" applyBorder="1" applyAlignment="1">
      <alignment horizontal="right"/>
    </xf>
    <xf numFmtId="2" fontId="5" fillId="2" borderId="1" xfId="0" applyNumberFormat="1" applyFont="1" applyFill="1" applyBorder="1" applyAlignment="1">
      <alignment wrapText="1"/>
    </xf>
    <xf numFmtId="2" fontId="5" fillId="2" borderId="1" xfId="0" applyNumberFormat="1" applyFont="1" applyFill="1" applyBorder="1"/>
    <xf numFmtId="0" fontId="13" fillId="0" borderId="0" xfId="0" applyFont="1"/>
    <xf numFmtId="2" fontId="13" fillId="0" borderId="0" xfId="0" applyNumberFormat="1" applyFont="1"/>
    <xf numFmtId="0" fontId="18" fillId="0" borderId="1" xfId="0" applyFont="1" applyBorder="1" applyAlignment="1">
      <alignment horizontal="justify" vertical="center"/>
    </xf>
    <xf numFmtId="0" fontId="5" fillId="2" borderId="8" xfId="0" applyFont="1" applyFill="1" applyBorder="1" applyAlignment="1">
      <alignment wrapText="1"/>
    </xf>
    <xf numFmtId="0" fontId="5" fillId="0" borderId="1" xfId="1" applyFont="1" applyBorder="1"/>
    <xf numFmtId="0" fontId="13" fillId="0" borderId="1" xfId="0" applyFont="1" applyBorder="1" applyAlignment="1">
      <alignment wrapText="1"/>
    </xf>
    <xf numFmtId="0" fontId="3" fillId="0" borderId="0" xfId="1"/>
    <xf numFmtId="2" fontId="0" fillId="0" borderId="1" xfId="0" applyNumberFormat="1" applyBorder="1"/>
    <xf numFmtId="0" fontId="4" fillId="0" borderId="0" xfId="1" applyFont="1"/>
    <xf numFmtId="165" fontId="6" fillId="0" borderId="1" xfId="13" applyFont="1" applyBorder="1"/>
    <xf numFmtId="0" fontId="5" fillId="0" borderId="0" xfId="1" applyFont="1"/>
    <xf numFmtId="0" fontId="0" fillId="0" borderId="0" xfId="0"/>
    <xf numFmtId="0" fontId="5" fillId="2" borderId="1" xfId="0" applyFont="1" applyFill="1" applyBorder="1"/>
    <xf numFmtId="0" fontId="5" fillId="2" borderId="1" xfId="0" applyFont="1" applyFill="1" applyBorder="1" applyAlignment="1">
      <alignment wrapText="1"/>
    </xf>
    <xf numFmtId="0" fontId="4" fillId="4" borderId="1" xfId="0" applyFont="1" applyFill="1" applyBorder="1"/>
    <xf numFmtId="0" fontId="6" fillId="0" borderId="1" xfId="0" applyFont="1" applyBorder="1"/>
    <xf numFmtId="2" fontId="6" fillId="0" borderId="1" xfId="0" applyNumberFormat="1" applyFont="1" applyBorder="1"/>
    <xf numFmtId="2" fontId="7" fillId="0" borderId="1" xfId="0" applyNumberFormat="1" applyFont="1" applyBorder="1"/>
    <xf numFmtId="0" fontId="6" fillId="0" borderId="1" xfId="0" applyFont="1" applyBorder="1" applyAlignment="1">
      <alignment wrapText="1"/>
    </xf>
    <xf numFmtId="0" fontId="7" fillId="0" borderId="0" xfId="0" applyFont="1"/>
    <xf numFmtId="2" fontId="5" fillId="2" borderId="1" xfId="0" applyNumberFormat="1" applyFont="1" applyFill="1" applyBorder="1" applyAlignment="1">
      <alignment wrapText="1"/>
    </xf>
    <xf numFmtId="2" fontId="5" fillId="2" borderId="1" xfId="0" applyNumberFormat="1" applyFont="1" applyFill="1" applyBorder="1"/>
    <xf numFmtId="0" fontId="13" fillId="0" borderId="0" xfId="0" applyFont="1"/>
    <xf numFmtId="2" fontId="13" fillId="0" borderId="0" xfId="0" applyNumberFormat="1" applyFont="1"/>
    <xf numFmtId="0" fontId="0" fillId="0" borderId="0" xfId="0"/>
    <xf numFmtId="0" fontId="4" fillId="0" borderId="0" xfId="0" applyFont="1"/>
    <xf numFmtId="0" fontId="5" fillId="2" borderId="1" xfId="0" applyFont="1" applyFill="1" applyBorder="1"/>
    <xf numFmtId="0" fontId="5" fillId="2" borderId="1" xfId="0" applyFont="1" applyFill="1" applyBorder="1" applyAlignment="1">
      <alignment wrapText="1"/>
    </xf>
    <xf numFmtId="0" fontId="5" fillId="0" borderId="1" xfId="0" applyFont="1" applyBorder="1" applyAlignment="1">
      <alignment wrapText="1"/>
    </xf>
    <xf numFmtId="0" fontId="4" fillId="4" borderId="1" xfId="0" applyFont="1" applyFill="1" applyBorder="1"/>
    <xf numFmtId="0" fontId="4" fillId="0" borderId="1" xfId="0" applyFont="1" applyBorder="1"/>
    <xf numFmtId="0" fontId="6" fillId="0" borderId="1" xfId="0" applyFont="1" applyBorder="1"/>
    <xf numFmtId="2" fontId="6" fillId="0" borderId="1" xfId="0" applyNumberFormat="1" applyFont="1" applyBorder="1"/>
    <xf numFmtId="2" fontId="7" fillId="0" borderId="1" xfId="0" applyNumberFormat="1" applyFont="1" applyBorder="1"/>
    <xf numFmtId="0" fontId="7" fillId="0" borderId="0" xfId="0" applyFont="1"/>
    <xf numFmtId="0" fontId="10" fillId="0" borderId="1" xfId="0" applyFont="1" applyBorder="1"/>
    <xf numFmtId="0" fontId="10" fillId="0" borderId="1" xfId="0" applyFont="1" applyBorder="1" applyAlignment="1">
      <alignment wrapText="1"/>
    </xf>
    <xf numFmtId="0" fontId="6" fillId="0" borderId="0" xfId="0" applyFont="1"/>
    <xf numFmtId="2" fontId="5" fillId="2" borderId="1" xfId="0" applyNumberFormat="1" applyFont="1" applyFill="1" applyBorder="1" applyAlignment="1">
      <alignment wrapText="1"/>
    </xf>
    <xf numFmtId="2" fontId="5" fillId="2" borderId="1" xfId="0" applyNumberFormat="1" applyFont="1" applyFill="1" applyBorder="1"/>
    <xf numFmtId="2" fontId="6" fillId="0" borderId="0" xfId="0" applyNumberFormat="1" applyFont="1"/>
    <xf numFmtId="0" fontId="13" fillId="0" borderId="0" xfId="0" applyFont="1"/>
    <xf numFmtId="0" fontId="7" fillId="0" borderId="0" xfId="0" applyFont="1" applyAlignment="1">
      <alignment wrapText="1"/>
    </xf>
    <xf numFmtId="0" fontId="16" fillId="0" borderId="0" xfId="0" applyFont="1"/>
    <xf numFmtId="0" fontId="16" fillId="0" borderId="1" xfId="0" applyFont="1" applyBorder="1"/>
    <xf numFmtId="0" fontId="6" fillId="0" borderId="1" xfId="0" applyFont="1" applyBorder="1" applyAlignment="1">
      <alignment horizontal="justify" vertical="center"/>
    </xf>
    <xf numFmtId="0" fontId="6" fillId="0" borderId="0" xfId="0" applyFont="1" applyAlignment="1">
      <alignment wrapText="1"/>
    </xf>
    <xf numFmtId="0" fontId="11" fillId="0" borderId="1" xfId="0" applyFont="1" applyBorder="1" applyAlignment="1">
      <alignment wrapText="1"/>
    </xf>
    <xf numFmtId="0" fontId="14" fillId="0" borderId="1" xfId="0" applyFont="1" applyBorder="1"/>
    <xf numFmtId="2" fontId="14" fillId="0" borderId="1" xfId="0" applyNumberFormat="1" applyFont="1" applyBorder="1"/>
    <xf numFmtId="0" fontId="6" fillId="0" borderId="0" xfId="0" applyFont="1" applyAlignment="1">
      <alignment horizontal="right"/>
    </xf>
    <xf numFmtId="2" fontId="15" fillId="0" borderId="1" xfId="0" applyNumberFormat="1" applyFont="1" applyBorder="1"/>
    <xf numFmtId="2" fontId="13" fillId="0" borderId="0" xfId="0" applyNumberFormat="1" applyFont="1"/>
    <xf numFmtId="0" fontId="4" fillId="0" borderId="0" xfId="0" applyFont="1"/>
    <xf numFmtId="0" fontId="5" fillId="2" borderId="1" xfId="0" applyFont="1" applyFill="1" applyBorder="1"/>
    <xf numFmtId="0" fontId="5" fillId="2" borderId="1" xfId="0" applyFont="1" applyFill="1" applyBorder="1" applyAlignment="1">
      <alignment wrapText="1"/>
    </xf>
    <xf numFmtId="2" fontId="6" fillId="0" borderId="1" xfId="0" applyNumberFormat="1" applyFont="1" applyBorder="1"/>
    <xf numFmtId="0" fontId="6" fillId="0" borderId="1" xfId="0" applyFont="1" applyBorder="1" applyAlignment="1">
      <alignment wrapText="1"/>
    </xf>
    <xf numFmtId="0" fontId="6" fillId="0" borderId="0" xfId="0" applyFont="1"/>
    <xf numFmtId="2" fontId="5" fillId="2" borderId="1" xfId="0" applyNumberFormat="1" applyFont="1" applyFill="1" applyBorder="1" applyAlignment="1">
      <alignment wrapText="1"/>
    </xf>
    <xf numFmtId="2" fontId="5" fillId="2" borderId="1" xfId="0" applyNumberFormat="1" applyFont="1" applyFill="1" applyBorder="1"/>
    <xf numFmtId="2" fontId="6" fillId="0" borderId="0" xfId="0" applyNumberFormat="1" applyFont="1"/>
    <xf numFmtId="0" fontId="17" fillId="0" borderId="1" xfId="0" applyFont="1" applyBorder="1" applyAlignment="1">
      <alignment wrapText="1"/>
    </xf>
    <xf numFmtId="0" fontId="7" fillId="0" borderId="1" xfId="0" applyFont="1" applyBorder="1" applyAlignment="1">
      <alignment vertical="center"/>
    </xf>
    <xf numFmtId="0" fontId="5" fillId="0" borderId="0" xfId="0" applyFont="1" applyAlignment="1">
      <alignment horizontal="right"/>
    </xf>
    <xf numFmtId="0" fontId="19" fillId="4" borderId="0" xfId="0" applyFont="1" applyFill="1" applyBorder="1" applyAlignment="1">
      <alignment shrinkToFit="1"/>
    </xf>
    <xf numFmtId="0" fontId="0" fillId="0" borderId="0" xfId="0"/>
    <xf numFmtId="0" fontId="0" fillId="0" borderId="1" xfId="0" applyBorder="1"/>
    <xf numFmtId="0" fontId="0" fillId="0" borderId="0" xfId="0" applyBorder="1"/>
    <xf numFmtId="0" fontId="5" fillId="2" borderId="1" xfId="0" applyFont="1" applyFill="1" applyBorder="1"/>
    <xf numFmtId="0" fontId="5" fillId="2" borderId="1" xfId="0" applyFont="1" applyFill="1" applyBorder="1" applyAlignment="1">
      <alignment wrapText="1"/>
    </xf>
    <xf numFmtId="0" fontId="5" fillId="0" borderId="1" xfId="0" applyFont="1" applyBorder="1"/>
    <xf numFmtId="0" fontId="5" fillId="0" borderId="1" xfId="0" applyFont="1" applyBorder="1" applyAlignment="1">
      <alignment wrapText="1"/>
    </xf>
    <xf numFmtId="2" fontId="5" fillId="0" borderId="1" xfId="0" applyNumberFormat="1" applyFont="1" applyBorder="1" applyAlignment="1">
      <alignment horizontal="right"/>
    </xf>
    <xf numFmtId="0" fontId="4" fillId="4" borderId="1" xfId="0" applyFont="1" applyFill="1" applyBorder="1"/>
    <xf numFmtId="0" fontId="6" fillId="0" borderId="1" xfId="0" applyFont="1" applyBorder="1"/>
    <xf numFmtId="2" fontId="6" fillId="0" borderId="1" xfId="0" applyNumberFormat="1" applyFont="1" applyBorder="1"/>
    <xf numFmtId="2" fontId="7" fillId="0" borderId="1" xfId="0" applyNumberFormat="1" applyFont="1" applyBorder="1"/>
    <xf numFmtId="0" fontId="6" fillId="0" borderId="1" xfId="0" applyFont="1" applyBorder="1" applyAlignment="1">
      <alignment wrapText="1"/>
    </xf>
    <xf numFmtId="0" fontId="7" fillId="0" borderId="0" xfId="0" applyFont="1"/>
    <xf numFmtId="0" fontId="5" fillId="5" borderId="2" xfId="4" applyFont="1" applyFill="1" applyBorder="1" applyAlignment="1">
      <alignment horizontal="center" vertical="center" wrapText="1"/>
    </xf>
    <xf numFmtId="0" fontId="6" fillId="0" borderId="0" xfId="0" applyFont="1"/>
    <xf numFmtId="2" fontId="5" fillId="2" borderId="1" xfId="0" applyNumberFormat="1" applyFont="1" applyFill="1" applyBorder="1" applyAlignment="1">
      <alignment wrapText="1"/>
    </xf>
    <xf numFmtId="2" fontId="5" fillId="2" borderId="1" xfId="0" applyNumberFormat="1" applyFont="1" applyFill="1" applyBorder="1"/>
    <xf numFmtId="2" fontId="6" fillId="0" borderId="0" xfId="0" applyNumberFormat="1" applyFont="1"/>
    <xf numFmtId="0" fontId="17" fillId="0" borderId="0" xfId="0" applyFont="1"/>
    <xf numFmtId="0" fontId="17" fillId="0" borderId="1" xfId="0" applyFont="1" applyBorder="1"/>
    <xf numFmtId="0" fontId="3" fillId="0" borderId="13" xfId="0" applyFont="1" applyBorder="1"/>
    <xf numFmtId="0" fontId="5" fillId="0" borderId="10" xfId="0" applyFont="1" applyBorder="1"/>
    <xf numFmtId="164" fontId="5" fillId="0" borderId="1" xfId="0" applyNumberFormat="1" applyFont="1" applyBorder="1"/>
    <xf numFmtId="0" fontId="13" fillId="0" borderId="1" xfId="0" applyFont="1" applyBorder="1"/>
    <xf numFmtId="0" fontId="5" fillId="0" borderId="10" xfId="0" applyFont="1" applyBorder="1" applyAlignment="1">
      <alignment horizontal="center"/>
    </xf>
    <xf numFmtId="164" fontId="5" fillId="0" borderId="11" xfId="0" applyNumberFormat="1" applyFont="1" applyBorder="1"/>
    <xf numFmtId="2" fontId="15" fillId="0" borderId="1" xfId="0" applyNumberFormat="1" applyFont="1" applyBorder="1"/>
    <xf numFmtId="2" fontId="5" fillId="0" borderId="1" xfId="0" applyNumberFormat="1" applyFont="1" applyBorder="1" applyAlignment="1">
      <alignment wrapText="1"/>
    </xf>
    <xf numFmtId="0" fontId="5" fillId="0" borderId="1" xfId="1" applyFont="1" applyBorder="1" applyAlignment="1">
      <alignment wrapText="1"/>
    </xf>
    <xf numFmtId="2" fontId="5" fillId="0" borderId="1" xfId="1" applyNumberFormat="1" applyFont="1" applyBorder="1"/>
    <xf numFmtId="0" fontId="4" fillId="0" borderId="0" xfId="1" applyFont="1" applyAlignment="1">
      <alignment wrapText="1"/>
    </xf>
    <xf numFmtId="0" fontId="7" fillId="3" borderId="0" xfId="0" applyFont="1" applyFill="1"/>
    <xf numFmtId="4" fontId="5" fillId="0" borderId="2" xfId="5" applyNumberFormat="1" applyFont="1" applyFill="1" applyBorder="1" applyAlignment="1" applyProtection="1">
      <alignment horizontal="right" vertical="center" wrapText="1"/>
    </xf>
    <xf numFmtId="0" fontId="3" fillId="3" borderId="0" xfId="1" applyFill="1"/>
    <xf numFmtId="4" fontId="5" fillId="0" borderId="2" xfId="4" applyNumberFormat="1" applyFont="1" applyBorder="1" applyAlignment="1">
      <alignment horizontal="right" vertical="center"/>
    </xf>
    <xf numFmtId="0" fontId="0" fillId="0" borderId="0" xfId="0"/>
    <xf numFmtId="2" fontId="4" fillId="4" borderId="1" xfId="2" applyNumberFormat="1" applyFont="1" applyFill="1" applyBorder="1" applyAlignment="1">
      <alignment horizontal="right"/>
    </xf>
    <xf numFmtId="165" fontId="2" fillId="0" borderId="0" xfId="0" applyNumberFormat="1" applyFont="1"/>
    <xf numFmtId="0" fontId="2" fillId="0" borderId="0" xfId="0" applyFont="1"/>
    <xf numFmtId="9" fontId="5" fillId="0" borderId="2" xfId="4" applyNumberFormat="1" applyFont="1" applyBorder="1" applyAlignment="1">
      <alignment horizontal="right" vertical="center" wrapText="1"/>
    </xf>
    <xf numFmtId="167" fontId="5" fillId="0" borderId="2" xfId="4" applyNumberFormat="1" applyFont="1" applyBorder="1" applyAlignment="1">
      <alignment horizontal="right" vertical="center" wrapText="1"/>
    </xf>
    <xf numFmtId="4" fontId="8" fillId="0" borderId="2" xfId="4" applyNumberFormat="1" applyFont="1" applyBorder="1" applyAlignment="1">
      <alignment horizontal="right" vertical="center"/>
    </xf>
    <xf numFmtId="4" fontId="5" fillId="0" borderId="5" xfId="4" applyNumberFormat="1" applyFont="1" applyBorder="1" applyAlignment="1">
      <alignment horizontal="right" vertical="center"/>
    </xf>
    <xf numFmtId="4" fontId="8" fillId="0" borderId="1" xfId="2" applyNumberFormat="1" applyFont="1" applyBorder="1" applyAlignment="1">
      <alignment horizontal="right" vertical="center" wrapText="1"/>
    </xf>
    <xf numFmtId="4" fontId="5" fillId="0" borderId="1" xfId="4" applyNumberFormat="1" applyFont="1" applyBorder="1" applyAlignment="1">
      <alignment horizontal="right" vertical="center"/>
    </xf>
    <xf numFmtId="4" fontId="5" fillId="3" borderId="10" xfId="2" applyNumberFormat="1" applyFont="1" applyFill="1" applyBorder="1" applyAlignment="1">
      <alignment horizontal="right"/>
    </xf>
    <xf numFmtId="9" fontId="5" fillId="3" borderId="5" xfId="4" applyNumberFormat="1" applyFont="1" applyFill="1" applyBorder="1" applyAlignment="1">
      <alignment horizontal="right" vertical="center" wrapText="1"/>
    </xf>
    <xf numFmtId="167" fontId="4" fillId="4" borderId="1" xfId="2" applyNumberFormat="1" applyFont="1" applyFill="1" applyBorder="1" applyAlignment="1">
      <alignment horizontal="right"/>
    </xf>
    <xf numFmtId="2" fontId="4" fillId="4" borderId="1" xfId="1" applyNumberFormat="1" applyFont="1" applyFill="1" applyBorder="1"/>
    <xf numFmtId="0" fontId="7" fillId="0" borderId="1" xfId="0" applyFont="1" applyBorder="1"/>
    <xf numFmtId="165" fontId="7" fillId="0" borderId="1" xfId="13" applyFont="1" applyBorder="1"/>
    <xf numFmtId="2" fontId="4" fillId="0" borderId="1" xfId="1" applyNumberFormat="1" applyFont="1" applyBorder="1"/>
    <xf numFmtId="165" fontId="21" fillId="0" borderId="1" xfId="13" applyFont="1" applyBorder="1"/>
    <xf numFmtId="0" fontId="5" fillId="2" borderId="10" xfId="1" applyFont="1" applyFill="1" applyBorder="1"/>
    <xf numFmtId="0" fontId="5" fillId="2" borderId="10" xfId="1" applyFont="1" applyFill="1" applyBorder="1" applyAlignment="1">
      <alignment wrapText="1"/>
    </xf>
    <xf numFmtId="0" fontId="5" fillId="2" borderId="11" xfId="1" applyFont="1" applyFill="1" applyBorder="1" applyAlignment="1">
      <alignment wrapText="1"/>
    </xf>
    <xf numFmtId="0" fontId="13" fillId="0" borderId="0" xfId="0" applyFont="1" applyAlignment="1">
      <alignment wrapText="1"/>
    </xf>
    <xf numFmtId="0" fontId="18" fillId="0" borderId="1" xfId="0" applyFont="1" applyBorder="1" applyAlignment="1">
      <alignment horizontal="justify" vertical="top" wrapText="1"/>
    </xf>
    <xf numFmtId="165" fontId="0" fillId="0" borderId="0" xfId="0" applyNumberFormat="1"/>
    <xf numFmtId="4" fontId="2" fillId="0" borderId="0" xfId="0" applyNumberFormat="1" applyFont="1"/>
    <xf numFmtId="0" fontId="22" fillId="0" borderId="0" xfId="0" applyFont="1" applyBorder="1" applyAlignment="1">
      <alignment horizontal="center" vertical="top" wrapText="1"/>
    </xf>
    <xf numFmtId="0" fontId="5" fillId="4" borderId="1" xfId="1" applyFont="1" applyFill="1" applyBorder="1" applyAlignment="1">
      <alignment horizontal="center"/>
    </xf>
    <xf numFmtId="49" fontId="8" fillId="0" borderId="4" xfId="2" applyNumberFormat="1" applyFont="1" applyBorder="1" applyAlignment="1">
      <alignment horizontal="center" vertical="center" wrapText="1"/>
    </xf>
    <xf numFmtId="49" fontId="8" fillId="0" borderId="7" xfId="2" applyNumberFormat="1" applyFont="1" applyBorder="1" applyAlignment="1">
      <alignment horizontal="center" vertical="center" wrapText="1"/>
    </xf>
    <xf numFmtId="49" fontId="8" fillId="0" borderId="9" xfId="2" applyNumberFormat="1" applyFont="1" applyBorder="1" applyAlignment="1">
      <alignment horizontal="center" vertical="center" wrapText="1"/>
    </xf>
    <xf numFmtId="0" fontId="5" fillId="3" borderId="12" xfId="2" applyFont="1" applyFill="1" applyBorder="1" applyAlignment="1">
      <alignment horizontal="center"/>
    </xf>
    <xf numFmtId="0" fontId="4" fillId="4" borderId="1" xfId="2" applyFont="1" applyFill="1" applyBorder="1" applyAlignment="1">
      <alignment horizontal="center"/>
    </xf>
    <xf numFmtId="0" fontId="6" fillId="0" borderId="1" xfId="0" applyFont="1" applyBorder="1" applyAlignment="1">
      <alignment horizontal="center"/>
    </xf>
    <xf numFmtId="0" fontId="14" fillId="0" borderId="1" xfId="0" applyFont="1" applyBorder="1" applyAlignment="1">
      <alignment horizontal="center"/>
    </xf>
    <xf numFmtId="0" fontId="6" fillId="0" borderId="1" xfId="0" applyFont="1" applyBorder="1" applyAlignment="1">
      <alignment horizontal="center" wrapText="1"/>
    </xf>
    <xf numFmtId="0" fontId="5" fillId="0" borderId="1" xfId="1" applyFont="1" applyBorder="1" applyAlignment="1">
      <alignment horizontal="center"/>
    </xf>
    <xf numFmtId="0" fontId="5" fillId="3" borderId="1" xfId="2" applyNumberFormat="1" applyFont="1" applyFill="1" applyBorder="1" applyAlignment="1">
      <alignment horizontal="left" vertical="center" wrapText="1"/>
    </xf>
    <xf numFmtId="0" fontId="13" fillId="0" borderId="0" xfId="0" applyFont="1" applyBorder="1"/>
    <xf numFmtId="0" fontId="4" fillId="4" borderId="0" xfId="0" applyFont="1" applyFill="1" applyBorder="1"/>
    <xf numFmtId="165" fontId="13" fillId="0" borderId="0" xfId="13" applyFont="1" applyBorder="1"/>
    <xf numFmtId="165" fontId="7" fillId="0" borderId="0" xfId="13" applyFont="1" applyBorder="1"/>
    <xf numFmtId="0" fontId="4" fillId="0" borderId="0" xfId="0" applyFont="1" applyAlignment="1">
      <alignment wrapText="1"/>
    </xf>
    <xf numFmtId="0" fontId="5" fillId="0" borderId="0" xfId="0" applyFont="1"/>
    <xf numFmtId="2" fontId="5" fillId="0" borderId="1" xfId="0" applyNumberFormat="1" applyFont="1" applyBorder="1"/>
    <xf numFmtId="2" fontId="4" fillId="0" borderId="1" xfId="0" applyNumberFormat="1" applyFont="1" applyBorder="1"/>
    <xf numFmtId="0" fontId="5" fillId="0" borderId="1" xfId="0" applyFont="1" applyBorder="1" applyAlignment="1">
      <alignment horizontal="right"/>
    </xf>
    <xf numFmtId="2" fontId="0" fillId="0" borderId="0" xfId="0" applyNumberFormat="1"/>
    <xf numFmtId="0" fontId="20" fillId="0" borderId="1" xfId="0" applyFont="1" applyBorder="1" applyAlignment="1">
      <alignment horizontal="center" vertical="center" wrapText="1"/>
    </xf>
  </cellXfs>
  <cellStyles count="14">
    <cellStyle name="Dziesiętny 2" xfId="13" xr:uid="{00000000-0005-0000-0000-000000000000}"/>
    <cellStyle name="Dziesiętny 5" xfId="7" xr:uid="{00000000-0005-0000-0000-000001000000}"/>
    <cellStyle name="Normal 3" xfId="10" xr:uid="{00000000-0005-0000-0000-000002000000}"/>
    <cellStyle name="Normalny" xfId="0" builtinId="0"/>
    <cellStyle name="Normalny 2" xfId="4" xr:uid="{00000000-0005-0000-0000-000004000000}"/>
    <cellStyle name="Normalny 2 2" xfId="9" xr:uid="{00000000-0005-0000-0000-000005000000}"/>
    <cellStyle name="Normalny 3" xfId="2" xr:uid="{00000000-0005-0000-0000-000006000000}"/>
    <cellStyle name="Normalny 3 2" xfId="6" xr:uid="{00000000-0005-0000-0000-000007000000}"/>
    <cellStyle name="Normalny 4" xfId="1" xr:uid="{00000000-0005-0000-0000-000008000000}"/>
    <cellStyle name="Procentowy 2" xfId="11" xr:uid="{00000000-0005-0000-0000-000009000000}"/>
    <cellStyle name="Styl 1" xfId="8" xr:uid="{00000000-0005-0000-0000-00000A000000}"/>
    <cellStyle name="Styl 1 3" xfId="3" xr:uid="{00000000-0005-0000-0000-00000B000000}"/>
    <cellStyle name="Walutowy 2" xfId="5" xr:uid="{00000000-0005-0000-0000-00000C000000}"/>
    <cellStyle name="Walutowy 2 2" xfId="12" xr:uid="{00000000-0005-0000-0000-00000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7"/>
  <sheetViews>
    <sheetView tabSelected="1" topLeftCell="A105" workbookViewId="0">
      <selection activeCell="G162" sqref="G162"/>
    </sheetView>
  </sheetViews>
  <sheetFormatPr defaultRowHeight="15" x14ac:dyDescent="0.25"/>
  <cols>
    <col min="1" max="1" width="4.28515625" customWidth="1"/>
    <col min="2" max="2" width="42.28515625" style="1" customWidth="1"/>
    <col min="3" max="3" width="12.28515625" customWidth="1"/>
    <col min="4" max="4" width="11.140625" customWidth="1"/>
    <col min="5" max="5" width="6.28515625" customWidth="1"/>
    <col min="6" max="7" width="9.42578125" bestFit="1" customWidth="1"/>
    <col min="8" max="8" width="13" customWidth="1"/>
    <col min="9" max="9" width="10.28515625" customWidth="1"/>
    <col min="10" max="10" width="13.42578125" bestFit="1" customWidth="1"/>
  </cols>
  <sheetData>
    <row r="1" spans="1:10" x14ac:dyDescent="0.25">
      <c r="B1" s="1" t="s">
        <v>122</v>
      </c>
    </row>
    <row r="3" spans="1:10" x14ac:dyDescent="0.25">
      <c r="A3" s="135"/>
      <c r="B3" s="133" t="s">
        <v>79</v>
      </c>
      <c r="C3" s="135"/>
      <c r="D3" s="135"/>
      <c r="E3" s="135"/>
      <c r="F3" s="135"/>
      <c r="G3" s="135"/>
      <c r="H3" s="135"/>
      <c r="I3" s="135"/>
      <c r="J3" s="135"/>
    </row>
    <row r="4" spans="1:10" ht="39" x14ac:dyDescent="0.25">
      <c r="A4" s="2" t="s">
        <v>0</v>
      </c>
      <c r="B4" s="2" t="s">
        <v>1</v>
      </c>
      <c r="C4" s="3" t="s">
        <v>2</v>
      </c>
      <c r="D4" s="3" t="s">
        <v>3</v>
      </c>
      <c r="E4" s="2" t="s">
        <v>4</v>
      </c>
      <c r="F4" s="2" t="s">
        <v>5</v>
      </c>
      <c r="G4" s="3" t="s">
        <v>6</v>
      </c>
      <c r="H4" s="3" t="s">
        <v>7</v>
      </c>
      <c r="I4" s="2" t="s">
        <v>8</v>
      </c>
      <c r="J4" s="3" t="s">
        <v>9</v>
      </c>
    </row>
    <row r="5" spans="1:10" x14ac:dyDescent="0.25">
      <c r="A5" s="4">
        <v>1</v>
      </c>
      <c r="B5" s="4" t="s">
        <v>10</v>
      </c>
      <c r="C5" s="4"/>
      <c r="D5" s="4" t="s">
        <v>11</v>
      </c>
      <c r="E5" s="163" t="s">
        <v>12</v>
      </c>
      <c r="F5" s="4">
        <v>35</v>
      </c>
      <c r="G5" s="5"/>
      <c r="H5" s="5">
        <f>F5*G5</f>
        <v>0</v>
      </c>
      <c r="I5" s="5">
        <f>H5*8%</f>
        <v>0</v>
      </c>
      <c r="J5" s="5">
        <f>H5+I5</f>
        <v>0</v>
      </c>
    </row>
    <row r="6" spans="1:10" x14ac:dyDescent="0.25">
      <c r="A6" s="4">
        <v>2</v>
      </c>
      <c r="B6" s="4" t="s">
        <v>13</v>
      </c>
      <c r="C6" s="4"/>
      <c r="D6" s="4" t="s">
        <v>14</v>
      </c>
      <c r="E6" s="163" t="s">
        <v>12</v>
      </c>
      <c r="F6" s="4">
        <v>25</v>
      </c>
      <c r="G6" s="5"/>
      <c r="H6" s="5">
        <f t="shared" ref="H6:H7" si="0">F6*G6</f>
        <v>0</v>
      </c>
      <c r="I6" s="5">
        <f t="shared" ref="I6:I7" si="1">H6*8%</f>
        <v>0</v>
      </c>
      <c r="J6" s="5">
        <f t="shared" ref="J6:J7" si="2">H6+I6</f>
        <v>0</v>
      </c>
    </row>
    <row r="7" spans="1:10" x14ac:dyDescent="0.25">
      <c r="A7" s="4">
        <v>3</v>
      </c>
      <c r="B7" s="4" t="s">
        <v>15</v>
      </c>
      <c r="C7" s="4"/>
      <c r="D7" s="4" t="s">
        <v>16</v>
      </c>
      <c r="E7" s="163" t="s">
        <v>12</v>
      </c>
      <c r="F7" s="4">
        <v>23</v>
      </c>
      <c r="G7" s="5"/>
      <c r="H7" s="5">
        <f t="shared" si="0"/>
        <v>0</v>
      </c>
      <c r="I7" s="5">
        <f t="shared" si="1"/>
        <v>0</v>
      </c>
      <c r="J7" s="5">
        <f t="shared" si="2"/>
        <v>0</v>
      </c>
    </row>
    <row r="8" spans="1:10" x14ac:dyDescent="0.25">
      <c r="A8" s="4"/>
      <c r="B8" s="6" t="s">
        <v>17</v>
      </c>
      <c r="C8" s="4"/>
      <c r="D8" s="4"/>
      <c r="E8" s="4"/>
      <c r="F8" s="4"/>
      <c r="G8" s="5" t="s">
        <v>18</v>
      </c>
      <c r="H8" s="150">
        <f>SUM(H5:H7)</f>
        <v>0</v>
      </c>
      <c r="I8" s="150">
        <f>SUM(I5:I7)</f>
        <v>0</v>
      </c>
      <c r="J8" s="150">
        <f>SUM(J5:J7)</f>
        <v>0</v>
      </c>
    </row>
    <row r="9" spans="1:10" x14ac:dyDescent="0.25">
      <c r="B9"/>
    </row>
    <row r="10" spans="1:10" x14ac:dyDescent="0.25">
      <c r="A10" s="10"/>
      <c r="B10" s="14" t="s">
        <v>93</v>
      </c>
      <c r="C10" s="9"/>
      <c r="D10" s="35"/>
      <c r="E10" s="35"/>
      <c r="F10" s="35"/>
      <c r="G10" s="36"/>
      <c r="H10" s="36"/>
      <c r="I10" s="36"/>
      <c r="J10" s="36"/>
    </row>
    <row r="11" spans="1:10" ht="39" x14ac:dyDescent="0.25">
      <c r="A11" s="11" t="s">
        <v>0</v>
      </c>
      <c r="B11" s="11" t="s">
        <v>1</v>
      </c>
      <c r="C11" s="12" t="s">
        <v>2</v>
      </c>
      <c r="D11" s="12" t="s">
        <v>3</v>
      </c>
      <c r="E11" s="11" t="s">
        <v>4</v>
      </c>
      <c r="F11" s="11" t="s">
        <v>5</v>
      </c>
      <c r="G11" s="33" t="s">
        <v>6</v>
      </c>
      <c r="H11" s="33" t="s">
        <v>7</v>
      </c>
      <c r="I11" s="34" t="s">
        <v>8</v>
      </c>
      <c r="J11" s="33" t="s">
        <v>9</v>
      </c>
    </row>
    <row r="12" spans="1:10" ht="76.5" x14ac:dyDescent="0.25">
      <c r="A12" s="15">
        <v>1</v>
      </c>
      <c r="B12" s="16" t="s">
        <v>19</v>
      </c>
      <c r="C12" s="17"/>
      <c r="D12" s="17"/>
      <c r="E12" s="164" t="s">
        <v>20</v>
      </c>
      <c r="F12" s="18">
        <v>12</v>
      </c>
      <c r="G12" s="136"/>
      <c r="H12" s="134">
        <f>F12*G12</f>
        <v>0</v>
      </c>
      <c r="I12" s="141">
        <v>0.08</v>
      </c>
      <c r="J12" s="142">
        <f>H12+H12*I12</f>
        <v>0</v>
      </c>
    </row>
    <row r="13" spans="1:10" ht="114.75" x14ac:dyDescent="0.25">
      <c r="A13" s="15">
        <v>2</v>
      </c>
      <c r="B13" s="16" t="s">
        <v>21</v>
      </c>
      <c r="C13" s="17"/>
      <c r="D13" s="17"/>
      <c r="E13" s="164" t="s">
        <v>22</v>
      </c>
      <c r="F13" s="18">
        <v>2</v>
      </c>
      <c r="G13" s="136"/>
      <c r="H13" s="134">
        <f t="shared" ref="H13:H40" si="3">F13*G13</f>
        <v>0</v>
      </c>
      <c r="I13" s="141">
        <v>0.08</v>
      </c>
      <c r="J13" s="142">
        <f t="shared" ref="J13:J15" si="4">H13+H13*I13</f>
        <v>0</v>
      </c>
    </row>
    <row r="14" spans="1:10" ht="38.25" x14ac:dyDescent="0.25">
      <c r="A14" s="15">
        <v>3</v>
      </c>
      <c r="B14" s="16" t="s">
        <v>23</v>
      </c>
      <c r="C14" s="17"/>
      <c r="D14" s="17"/>
      <c r="E14" s="164" t="s">
        <v>20</v>
      </c>
      <c r="F14" s="18">
        <v>10</v>
      </c>
      <c r="G14" s="136"/>
      <c r="H14" s="134">
        <f t="shared" si="3"/>
        <v>0</v>
      </c>
      <c r="I14" s="141">
        <v>0.08</v>
      </c>
      <c r="J14" s="142">
        <f t="shared" si="4"/>
        <v>0</v>
      </c>
    </row>
    <row r="15" spans="1:10" ht="76.5" x14ac:dyDescent="0.25">
      <c r="A15" s="115">
        <v>4</v>
      </c>
      <c r="B15" s="19" t="s">
        <v>24</v>
      </c>
      <c r="C15" s="17"/>
      <c r="D15" s="17"/>
      <c r="E15" s="164" t="s">
        <v>20</v>
      </c>
      <c r="F15" s="18">
        <v>10</v>
      </c>
      <c r="G15" s="136"/>
      <c r="H15" s="134">
        <f t="shared" si="3"/>
        <v>0</v>
      </c>
      <c r="I15" s="141">
        <v>0.08</v>
      </c>
      <c r="J15" s="142">
        <f t="shared" si="4"/>
        <v>0</v>
      </c>
    </row>
    <row r="16" spans="1:10" ht="51" x14ac:dyDescent="0.25">
      <c r="A16" s="115">
        <v>5</v>
      </c>
      <c r="B16" s="19" t="s">
        <v>25</v>
      </c>
      <c r="C16" s="17"/>
      <c r="D16" s="17"/>
      <c r="E16" s="164" t="s">
        <v>26</v>
      </c>
      <c r="F16" s="18">
        <v>1</v>
      </c>
      <c r="G16" s="136"/>
      <c r="H16" s="134">
        <f t="shared" si="3"/>
        <v>0</v>
      </c>
      <c r="I16" s="141">
        <v>0.23</v>
      </c>
      <c r="J16" s="142">
        <f>H16+H16*I16</f>
        <v>0</v>
      </c>
    </row>
    <row r="17" spans="1:10" ht="127.5" x14ac:dyDescent="0.25">
      <c r="A17" s="115">
        <v>6</v>
      </c>
      <c r="B17" s="16" t="s">
        <v>27</v>
      </c>
      <c r="C17" s="17"/>
      <c r="D17" s="17"/>
      <c r="E17" s="164" t="s">
        <v>28</v>
      </c>
      <c r="F17" s="20">
        <v>80</v>
      </c>
      <c r="G17" s="143"/>
      <c r="H17" s="134">
        <f t="shared" si="3"/>
        <v>0</v>
      </c>
      <c r="I17" s="141">
        <v>0.08</v>
      </c>
      <c r="J17" s="142">
        <f>H17+H17*I17</f>
        <v>0</v>
      </c>
    </row>
    <row r="18" spans="1:10" ht="102" x14ac:dyDescent="0.25">
      <c r="A18" s="115">
        <v>7</v>
      </c>
      <c r="B18" s="16" t="s">
        <v>29</v>
      </c>
      <c r="C18" s="17"/>
      <c r="D18" s="17"/>
      <c r="E18" s="164" t="s">
        <v>26</v>
      </c>
      <c r="F18" s="20">
        <v>1</v>
      </c>
      <c r="G18" s="136"/>
      <c r="H18" s="134">
        <f t="shared" si="3"/>
        <v>0</v>
      </c>
      <c r="I18" s="141">
        <v>0.23</v>
      </c>
      <c r="J18" s="142">
        <f>H18+H18*I18</f>
        <v>0</v>
      </c>
    </row>
    <row r="19" spans="1:10" ht="51" x14ac:dyDescent="0.25">
      <c r="A19" s="115">
        <v>8</v>
      </c>
      <c r="B19" s="16" t="s">
        <v>30</v>
      </c>
      <c r="C19" s="17"/>
      <c r="D19" s="17"/>
      <c r="E19" s="164" t="s">
        <v>31</v>
      </c>
      <c r="F19" s="20">
        <v>2</v>
      </c>
      <c r="G19" s="136"/>
      <c r="H19" s="134">
        <f t="shared" si="3"/>
        <v>0</v>
      </c>
      <c r="I19" s="141">
        <v>0.23</v>
      </c>
      <c r="J19" s="142">
        <f t="shared" ref="J19:J24" si="5">H19+H19*I19</f>
        <v>0</v>
      </c>
    </row>
    <row r="20" spans="1:10" ht="76.5" x14ac:dyDescent="0.25">
      <c r="A20" s="115">
        <v>9</v>
      </c>
      <c r="B20" s="16" t="s">
        <v>32</v>
      </c>
      <c r="C20" s="17"/>
      <c r="D20" s="17"/>
      <c r="E20" s="164" t="s">
        <v>26</v>
      </c>
      <c r="F20" s="20">
        <v>2</v>
      </c>
      <c r="G20" s="136"/>
      <c r="H20" s="134">
        <f t="shared" si="3"/>
        <v>0</v>
      </c>
      <c r="I20" s="141">
        <v>0.23</v>
      </c>
      <c r="J20" s="142">
        <f t="shared" si="5"/>
        <v>0</v>
      </c>
    </row>
    <row r="21" spans="1:10" ht="25.5" x14ac:dyDescent="0.25">
      <c r="A21" s="115">
        <v>10</v>
      </c>
      <c r="B21" s="16" t="s">
        <v>33</v>
      </c>
      <c r="C21" s="17"/>
      <c r="D21" s="17"/>
      <c r="E21" s="164" t="s">
        <v>26</v>
      </c>
      <c r="F21" s="20">
        <v>1</v>
      </c>
      <c r="G21" s="136"/>
      <c r="H21" s="134">
        <f t="shared" si="3"/>
        <v>0</v>
      </c>
      <c r="I21" s="141">
        <v>0.23</v>
      </c>
      <c r="J21" s="142">
        <f t="shared" si="5"/>
        <v>0</v>
      </c>
    </row>
    <row r="22" spans="1:10" ht="76.5" x14ac:dyDescent="0.25">
      <c r="A22" s="115">
        <v>11</v>
      </c>
      <c r="B22" s="16" t="s">
        <v>34</v>
      </c>
      <c r="C22" s="17"/>
      <c r="D22" s="17"/>
      <c r="E22" s="164" t="s">
        <v>22</v>
      </c>
      <c r="F22" s="20">
        <v>5</v>
      </c>
      <c r="G22" s="136"/>
      <c r="H22" s="134">
        <f t="shared" si="3"/>
        <v>0</v>
      </c>
      <c r="I22" s="141">
        <v>0.23</v>
      </c>
      <c r="J22" s="142">
        <f t="shared" si="5"/>
        <v>0</v>
      </c>
    </row>
    <row r="23" spans="1:10" ht="25.5" x14ac:dyDescent="0.25">
      <c r="A23" s="115">
        <v>12</v>
      </c>
      <c r="B23" s="21" t="s">
        <v>35</v>
      </c>
      <c r="C23" s="17"/>
      <c r="D23" s="17"/>
      <c r="E23" s="164" t="s">
        <v>22</v>
      </c>
      <c r="F23" s="18">
        <v>6</v>
      </c>
      <c r="G23" s="136"/>
      <c r="H23" s="134">
        <f t="shared" si="3"/>
        <v>0</v>
      </c>
      <c r="I23" s="141">
        <v>0.23</v>
      </c>
      <c r="J23" s="142">
        <f t="shared" si="5"/>
        <v>0</v>
      </c>
    </row>
    <row r="24" spans="1:10" ht="76.5" x14ac:dyDescent="0.25">
      <c r="A24" s="115">
        <v>13</v>
      </c>
      <c r="B24" s="21" t="s">
        <v>36</v>
      </c>
      <c r="C24" s="17"/>
      <c r="D24" s="17"/>
      <c r="E24" s="164" t="s">
        <v>22</v>
      </c>
      <c r="F24" s="18">
        <v>2</v>
      </c>
      <c r="G24" s="136"/>
      <c r="H24" s="134">
        <f t="shared" si="3"/>
        <v>0</v>
      </c>
      <c r="I24" s="141">
        <v>0.23</v>
      </c>
      <c r="J24" s="142">
        <f t="shared" si="5"/>
        <v>0</v>
      </c>
    </row>
    <row r="25" spans="1:10" ht="89.25" x14ac:dyDescent="0.25">
      <c r="A25" s="115">
        <v>14</v>
      </c>
      <c r="B25" s="21" t="s">
        <v>37</v>
      </c>
      <c r="C25" s="17"/>
      <c r="D25" s="17"/>
      <c r="E25" s="164" t="s">
        <v>28</v>
      </c>
      <c r="F25" s="18">
        <v>100</v>
      </c>
      <c r="G25" s="136"/>
      <c r="H25" s="134">
        <f t="shared" si="3"/>
        <v>0</v>
      </c>
      <c r="I25" s="141">
        <v>0.08</v>
      </c>
      <c r="J25" s="142">
        <f>H25+H25*I25</f>
        <v>0</v>
      </c>
    </row>
    <row r="26" spans="1:10" ht="140.25" x14ac:dyDescent="0.25">
      <c r="A26" s="115">
        <v>15</v>
      </c>
      <c r="B26" s="21" t="s">
        <v>38</v>
      </c>
      <c r="C26" s="17"/>
      <c r="D26" s="17"/>
      <c r="E26" s="164" t="s">
        <v>22</v>
      </c>
      <c r="F26" s="18">
        <v>4</v>
      </c>
      <c r="G26" s="136"/>
      <c r="H26" s="134">
        <f t="shared" si="3"/>
        <v>0</v>
      </c>
      <c r="I26" s="141">
        <v>0.08</v>
      </c>
      <c r="J26" s="142">
        <f>H26+H26*I26</f>
        <v>0</v>
      </c>
    </row>
    <row r="27" spans="1:10" x14ac:dyDescent="0.25">
      <c r="A27" s="115">
        <v>16</v>
      </c>
      <c r="B27" s="21" t="s">
        <v>39</v>
      </c>
      <c r="C27" s="17"/>
      <c r="D27" s="17"/>
      <c r="E27" s="164" t="s">
        <v>26</v>
      </c>
      <c r="F27" s="18">
        <v>12</v>
      </c>
      <c r="G27" s="136"/>
      <c r="H27" s="134">
        <f t="shared" si="3"/>
        <v>0</v>
      </c>
      <c r="I27" s="141">
        <v>0.23</v>
      </c>
      <c r="J27" s="142">
        <f>H27+H27*I27</f>
        <v>0</v>
      </c>
    </row>
    <row r="28" spans="1:10" ht="25.5" x14ac:dyDescent="0.25">
      <c r="A28" s="115">
        <v>17</v>
      </c>
      <c r="B28" s="21" t="s">
        <v>40</v>
      </c>
      <c r="C28" s="17"/>
      <c r="D28" s="17"/>
      <c r="E28" s="164" t="s">
        <v>20</v>
      </c>
      <c r="F28" s="18">
        <v>3</v>
      </c>
      <c r="G28" s="136"/>
      <c r="H28" s="134">
        <f t="shared" si="3"/>
        <v>0</v>
      </c>
      <c r="I28" s="141">
        <v>0.23</v>
      </c>
      <c r="J28" s="142">
        <f t="shared" ref="J28:J33" si="6">H28+H28*I28</f>
        <v>0</v>
      </c>
    </row>
    <row r="29" spans="1:10" ht="25.5" x14ac:dyDescent="0.25">
      <c r="A29" s="115">
        <v>18</v>
      </c>
      <c r="B29" s="21" t="s">
        <v>41</v>
      </c>
      <c r="C29" s="17"/>
      <c r="D29" s="17"/>
      <c r="E29" s="164" t="s">
        <v>26</v>
      </c>
      <c r="F29" s="18">
        <v>2</v>
      </c>
      <c r="G29" s="136"/>
      <c r="H29" s="134">
        <f t="shared" si="3"/>
        <v>0</v>
      </c>
      <c r="I29" s="141">
        <v>0.23</v>
      </c>
      <c r="J29" s="142">
        <f t="shared" si="6"/>
        <v>0</v>
      </c>
    </row>
    <row r="30" spans="1:10" ht="38.25" x14ac:dyDescent="0.25">
      <c r="A30" s="115">
        <v>19</v>
      </c>
      <c r="B30" s="21" t="s">
        <v>42</v>
      </c>
      <c r="C30" s="17"/>
      <c r="D30" s="17"/>
      <c r="E30" s="164" t="s">
        <v>26</v>
      </c>
      <c r="F30" s="18">
        <v>2</v>
      </c>
      <c r="G30" s="136"/>
      <c r="H30" s="134">
        <f t="shared" si="3"/>
        <v>0</v>
      </c>
      <c r="I30" s="141">
        <v>0.23</v>
      </c>
      <c r="J30" s="142">
        <f t="shared" si="6"/>
        <v>0</v>
      </c>
    </row>
    <row r="31" spans="1:10" ht="51" x14ac:dyDescent="0.25">
      <c r="A31" s="115">
        <v>20</v>
      </c>
      <c r="B31" s="21" t="s">
        <v>43</v>
      </c>
      <c r="C31" s="17"/>
      <c r="D31" s="17"/>
      <c r="E31" s="164" t="s">
        <v>26</v>
      </c>
      <c r="F31" s="18">
        <v>2</v>
      </c>
      <c r="G31" s="136"/>
      <c r="H31" s="134">
        <f t="shared" si="3"/>
        <v>0</v>
      </c>
      <c r="I31" s="141">
        <v>0.23</v>
      </c>
      <c r="J31" s="142">
        <f t="shared" si="6"/>
        <v>0</v>
      </c>
    </row>
    <row r="32" spans="1:10" ht="38.25" x14ac:dyDescent="0.25">
      <c r="A32" s="115">
        <v>21</v>
      </c>
      <c r="B32" s="21" t="s">
        <v>44</v>
      </c>
      <c r="C32" s="17"/>
      <c r="D32" s="17"/>
      <c r="E32" s="164" t="s">
        <v>26</v>
      </c>
      <c r="F32" s="18">
        <v>2</v>
      </c>
      <c r="G32" s="136"/>
      <c r="H32" s="134">
        <f t="shared" si="3"/>
        <v>0</v>
      </c>
      <c r="I32" s="141">
        <v>0.23</v>
      </c>
      <c r="J32" s="142">
        <f t="shared" si="6"/>
        <v>0</v>
      </c>
    </row>
    <row r="33" spans="1:10" ht="51" x14ac:dyDescent="0.25">
      <c r="A33" s="115">
        <v>22</v>
      </c>
      <c r="B33" s="21" t="s">
        <v>45</v>
      </c>
      <c r="C33" s="17"/>
      <c r="D33" s="17"/>
      <c r="E33" s="164" t="s">
        <v>20</v>
      </c>
      <c r="F33" s="18">
        <v>1</v>
      </c>
      <c r="G33" s="136"/>
      <c r="H33" s="134">
        <f t="shared" si="3"/>
        <v>0</v>
      </c>
      <c r="I33" s="141">
        <v>0.23</v>
      </c>
      <c r="J33" s="142">
        <f t="shared" si="6"/>
        <v>0</v>
      </c>
    </row>
    <row r="34" spans="1:10" ht="38.25" x14ac:dyDescent="0.25">
      <c r="A34" s="115">
        <v>23</v>
      </c>
      <c r="B34" s="21" t="s">
        <v>46</v>
      </c>
      <c r="C34" s="17"/>
      <c r="D34" s="17"/>
      <c r="E34" s="164" t="s">
        <v>26</v>
      </c>
      <c r="F34" s="18">
        <v>6</v>
      </c>
      <c r="G34" s="136"/>
      <c r="H34" s="134">
        <f t="shared" si="3"/>
        <v>0</v>
      </c>
      <c r="I34" s="141">
        <v>0.08</v>
      </c>
      <c r="J34" s="142">
        <f>H34+H34*I34</f>
        <v>0</v>
      </c>
    </row>
    <row r="35" spans="1:10" ht="51" x14ac:dyDescent="0.25">
      <c r="A35" s="115">
        <v>24</v>
      </c>
      <c r="B35" s="21" t="s">
        <v>47</v>
      </c>
      <c r="C35" s="17"/>
      <c r="D35" s="17"/>
      <c r="E35" s="164" t="s">
        <v>26</v>
      </c>
      <c r="F35" s="18">
        <v>2</v>
      </c>
      <c r="G35" s="136"/>
      <c r="H35" s="134">
        <f t="shared" si="3"/>
        <v>0</v>
      </c>
      <c r="I35" s="141">
        <v>0.08</v>
      </c>
      <c r="J35" s="142">
        <f>H35+H35*I35</f>
        <v>0</v>
      </c>
    </row>
    <row r="36" spans="1:10" ht="51" x14ac:dyDescent="0.25">
      <c r="A36" s="115">
        <v>25</v>
      </c>
      <c r="B36" s="21" t="s">
        <v>48</v>
      </c>
      <c r="C36" s="17"/>
      <c r="D36" s="17"/>
      <c r="E36" s="164" t="s">
        <v>20</v>
      </c>
      <c r="F36" s="18">
        <v>2</v>
      </c>
      <c r="G36" s="136"/>
      <c r="H36" s="134">
        <f t="shared" si="3"/>
        <v>0</v>
      </c>
      <c r="I36" s="141">
        <v>0.23</v>
      </c>
      <c r="J36" s="142">
        <f>H36+H36*I36</f>
        <v>0</v>
      </c>
    </row>
    <row r="37" spans="1:10" ht="25.5" x14ac:dyDescent="0.25">
      <c r="A37" s="115">
        <v>26</v>
      </c>
      <c r="B37" s="22" t="s">
        <v>49</v>
      </c>
      <c r="C37" s="17"/>
      <c r="D37" s="17"/>
      <c r="E37" s="165" t="s">
        <v>28</v>
      </c>
      <c r="F37" s="23">
        <v>250</v>
      </c>
      <c r="G37" s="144"/>
      <c r="H37" s="134">
        <f t="shared" si="3"/>
        <v>0</v>
      </c>
      <c r="I37" s="141">
        <v>0.23</v>
      </c>
      <c r="J37" s="142">
        <f>H37+H37*I37</f>
        <v>0</v>
      </c>
    </row>
    <row r="38" spans="1:10" ht="25.5" x14ac:dyDescent="0.25">
      <c r="A38" s="115">
        <v>27</v>
      </c>
      <c r="B38" s="24" t="s">
        <v>50</v>
      </c>
      <c r="C38" s="17"/>
      <c r="D38" s="17"/>
      <c r="E38" s="166" t="s">
        <v>51</v>
      </c>
      <c r="F38" s="25" t="s">
        <v>52</v>
      </c>
      <c r="G38" s="145"/>
      <c r="H38" s="134">
        <f t="shared" si="3"/>
        <v>0</v>
      </c>
      <c r="I38" s="141">
        <v>0.08</v>
      </c>
      <c r="J38" s="142">
        <f>H38+H38*I38</f>
        <v>0</v>
      </c>
    </row>
    <row r="39" spans="1:10" ht="25.5" x14ac:dyDescent="0.25">
      <c r="A39" s="115">
        <v>28</v>
      </c>
      <c r="B39" s="26" t="s">
        <v>53</v>
      </c>
      <c r="C39" s="17"/>
      <c r="D39" s="17"/>
      <c r="E39" s="166" t="s">
        <v>20</v>
      </c>
      <c r="F39" s="27">
        <v>12</v>
      </c>
      <c r="G39" s="146"/>
      <c r="H39" s="134">
        <f t="shared" si="3"/>
        <v>0</v>
      </c>
      <c r="I39" s="141">
        <v>0.08</v>
      </c>
      <c r="J39" s="142">
        <f t="shared" ref="J39:J40" si="7">H39+H39*I39</f>
        <v>0</v>
      </c>
    </row>
    <row r="40" spans="1:10" ht="26.25" x14ac:dyDescent="0.25">
      <c r="A40" s="115">
        <v>29</v>
      </c>
      <c r="B40" s="28" t="s">
        <v>54</v>
      </c>
      <c r="C40" s="29"/>
      <c r="D40" s="29"/>
      <c r="E40" s="167" t="s">
        <v>20</v>
      </c>
      <c r="F40" s="30">
        <v>30</v>
      </c>
      <c r="G40" s="147"/>
      <c r="H40" s="134">
        <f t="shared" si="3"/>
        <v>0</v>
      </c>
      <c r="I40" s="148">
        <v>0.08</v>
      </c>
      <c r="J40" s="142">
        <f t="shared" si="7"/>
        <v>0</v>
      </c>
    </row>
    <row r="41" spans="1:10" x14ac:dyDescent="0.25">
      <c r="A41" s="31"/>
      <c r="B41" s="13" t="s">
        <v>17</v>
      </c>
      <c r="C41" s="17"/>
      <c r="D41" s="17"/>
      <c r="E41" s="168"/>
      <c r="F41" s="32"/>
      <c r="G41" s="138"/>
      <c r="H41" s="138">
        <f>SUM(H12:H40)</f>
        <v>0</v>
      </c>
      <c r="I41" s="138"/>
      <c r="J41" s="149">
        <f>SUM(J12:J40)</f>
        <v>0</v>
      </c>
    </row>
    <row r="45" spans="1:10" x14ac:dyDescent="0.25">
      <c r="A45" s="54"/>
      <c r="B45" s="54" t="s">
        <v>100</v>
      </c>
      <c r="C45" s="46"/>
      <c r="D45" s="57"/>
      <c r="E45" s="57"/>
      <c r="F45" s="57"/>
      <c r="G45" s="58"/>
      <c r="H45" s="58"/>
      <c r="I45" s="58"/>
      <c r="J45" s="58"/>
    </row>
    <row r="46" spans="1:10" ht="39" x14ac:dyDescent="0.25">
      <c r="A46" s="47" t="s">
        <v>0</v>
      </c>
      <c r="B46" s="47" t="s">
        <v>1</v>
      </c>
      <c r="C46" s="48" t="s">
        <v>2</v>
      </c>
      <c r="D46" s="48" t="s">
        <v>3</v>
      </c>
      <c r="E46" s="47" t="s">
        <v>4</v>
      </c>
      <c r="F46" s="47" t="s">
        <v>5</v>
      </c>
      <c r="G46" s="55" t="s">
        <v>6</v>
      </c>
      <c r="H46" s="55" t="s">
        <v>7</v>
      </c>
      <c r="I46" s="56" t="s">
        <v>8</v>
      </c>
      <c r="J46" s="55" t="s">
        <v>9</v>
      </c>
    </row>
    <row r="47" spans="1:10" x14ac:dyDescent="0.25">
      <c r="A47" s="50">
        <v>1</v>
      </c>
      <c r="B47" s="50" t="s">
        <v>55</v>
      </c>
      <c r="C47" s="53"/>
      <c r="D47" s="50" t="s">
        <v>56</v>
      </c>
      <c r="E47" s="169" t="s">
        <v>26</v>
      </c>
      <c r="F47" s="50">
        <v>40</v>
      </c>
      <c r="G47" s="111"/>
      <c r="H47" s="51">
        <f>F47*G47</f>
        <v>0</v>
      </c>
      <c r="I47" s="51">
        <f>H47*8%</f>
        <v>0</v>
      </c>
      <c r="J47" s="51">
        <f>H47+I47</f>
        <v>0</v>
      </c>
    </row>
    <row r="48" spans="1:10" x14ac:dyDescent="0.25">
      <c r="A48" s="50">
        <v>2</v>
      </c>
      <c r="B48" s="50" t="s">
        <v>57</v>
      </c>
      <c r="C48" s="53"/>
      <c r="D48" s="50" t="s">
        <v>56</v>
      </c>
      <c r="E48" s="169" t="s">
        <v>26</v>
      </c>
      <c r="F48" s="50">
        <v>5</v>
      </c>
      <c r="G48" s="111"/>
      <c r="H48" s="111">
        <f>F48*G48</f>
        <v>0</v>
      </c>
      <c r="I48" s="111">
        <f>H48*8%</f>
        <v>0</v>
      </c>
      <c r="J48" s="111">
        <f>H48+I48</f>
        <v>0</v>
      </c>
    </row>
    <row r="49" spans="1:10" x14ac:dyDescent="0.25">
      <c r="A49" s="50"/>
      <c r="B49" s="49" t="s">
        <v>17</v>
      </c>
      <c r="C49" s="50"/>
      <c r="D49" s="50"/>
      <c r="E49" s="50"/>
      <c r="F49" s="50"/>
      <c r="G49" s="51"/>
      <c r="H49" s="52">
        <f>SUM(H47:H48)</f>
        <v>0</v>
      </c>
      <c r="I49" s="52">
        <f>SUM(I47:I48)</f>
        <v>0</v>
      </c>
      <c r="J49" s="52">
        <f>SUM(J47:J48)</f>
        <v>0</v>
      </c>
    </row>
    <row r="50" spans="1:10" ht="14.25" customHeight="1" x14ac:dyDescent="0.25"/>
    <row r="51" spans="1:10" s="137" customFormat="1" ht="14.25" customHeight="1" x14ac:dyDescent="0.25">
      <c r="B51" s="1"/>
    </row>
    <row r="52" spans="1:10" s="137" customFormat="1" ht="14.25" customHeight="1" x14ac:dyDescent="0.25">
      <c r="B52" s="1"/>
    </row>
    <row r="53" spans="1:10" s="137" customFormat="1" ht="14.25" customHeight="1" x14ac:dyDescent="0.25">
      <c r="B53" s="1"/>
    </row>
    <row r="54" spans="1:10" s="137" customFormat="1" ht="14.25" customHeight="1" x14ac:dyDescent="0.25">
      <c r="B54" s="1"/>
    </row>
    <row r="56" spans="1:10" x14ac:dyDescent="0.25">
      <c r="A56" s="60"/>
      <c r="B56" s="69" t="s">
        <v>99</v>
      </c>
      <c r="C56" s="59"/>
      <c r="D56" s="76"/>
      <c r="E56" s="76"/>
      <c r="F56" s="76"/>
      <c r="G56" s="87"/>
      <c r="H56" s="87"/>
      <c r="I56" s="87"/>
      <c r="J56" s="87"/>
    </row>
    <row r="57" spans="1:10" ht="39" x14ac:dyDescent="0.25">
      <c r="A57" s="61" t="s">
        <v>0</v>
      </c>
      <c r="B57" s="61" t="s">
        <v>1</v>
      </c>
      <c r="C57" s="62" t="s">
        <v>2</v>
      </c>
      <c r="D57" s="62" t="s">
        <v>3</v>
      </c>
      <c r="E57" s="61" t="s">
        <v>4</v>
      </c>
      <c r="F57" s="61" t="s">
        <v>5</v>
      </c>
      <c r="G57" s="73" t="s">
        <v>6</v>
      </c>
      <c r="H57" s="73" t="s">
        <v>7</v>
      </c>
      <c r="I57" s="74" t="s">
        <v>8</v>
      </c>
      <c r="J57" s="73" t="s">
        <v>9</v>
      </c>
    </row>
    <row r="58" spans="1:10" x14ac:dyDescent="0.25">
      <c r="A58" s="70">
        <v>1</v>
      </c>
      <c r="B58" s="63" t="s">
        <v>90</v>
      </c>
      <c r="C58" s="71"/>
      <c r="D58" s="82"/>
      <c r="E58" s="170" t="s">
        <v>26</v>
      </c>
      <c r="F58" s="83">
        <v>2100</v>
      </c>
      <c r="G58" s="84"/>
      <c r="H58" s="84">
        <f>F58*G58</f>
        <v>0</v>
      </c>
      <c r="I58" s="84">
        <f>H58*8%</f>
        <v>0</v>
      </c>
      <c r="J58" s="84">
        <f>H58+I58</f>
        <v>0</v>
      </c>
    </row>
    <row r="59" spans="1:10" x14ac:dyDescent="0.25">
      <c r="A59" s="70"/>
      <c r="B59" s="64" t="s">
        <v>17</v>
      </c>
      <c r="C59" s="71"/>
      <c r="D59" s="82"/>
      <c r="E59" s="170"/>
      <c r="F59" s="83"/>
      <c r="G59" s="84"/>
      <c r="H59" s="128">
        <f>SUM(H58)</f>
        <v>0</v>
      </c>
      <c r="I59" s="128">
        <f>SUM(I58)</f>
        <v>0</v>
      </c>
      <c r="J59" s="128">
        <f>SUM(J58)</f>
        <v>0</v>
      </c>
    </row>
    <row r="60" spans="1:10" x14ac:dyDescent="0.25">
      <c r="A60" s="59"/>
      <c r="B60" s="59"/>
      <c r="C60" s="59"/>
      <c r="D60" s="76"/>
      <c r="E60" s="76"/>
      <c r="F60" s="76"/>
      <c r="G60" s="87"/>
      <c r="H60" s="87"/>
      <c r="I60" s="87"/>
      <c r="J60" s="87"/>
    </row>
    <row r="61" spans="1:10" x14ac:dyDescent="0.25">
      <c r="A61" s="69"/>
      <c r="B61" s="77" t="s">
        <v>98</v>
      </c>
      <c r="C61" s="78"/>
      <c r="D61" s="72"/>
      <c r="E61" s="72"/>
      <c r="F61" s="72"/>
      <c r="G61" s="75"/>
      <c r="H61" s="75"/>
      <c r="I61" s="75"/>
      <c r="J61" s="75"/>
    </row>
    <row r="62" spans="1:10" ht="39" x14ac:dyDescent="0.25">
      <c r="A62" s="61" t="s">
        <v>0</v>
      </c>
      <c r="B62" s="61" t="s">
        <v>1</v>
      </c>
      <c r="C62" s="62" t="s">
        <v>2</v>
      </c>
      <c r="D62" s="62" t="s">
        <v>3</v>
      </c>
      <c r="E62" s="61" t="s">
        <v>4</v>
      </c>
      <c r="F62" s="61" t="s">
        <v>5</v>
      </c>
      <c r="G62" s="73" t="s">
        <v>6</v>
      </c>
      <c r="H62" s="73" t="s">
        <v>7</v>
      </c>
      <c r="I62" s="74" t="s">
        <v>8</v>
      </c>
      <c r="J62" s="73" t="s">
        <v>9</v>
      </c>
    </row>
    <row r="63" spans="1:10" ht="38.25" x14ac:dyDescent="0.25">
      <c r="A63" s="79">
        <v>1</v>
      </c>
      <c r="B63" s="80" t="s">
        <v>58</v>
      </c>
      <c r="C63" s="79"/>
      <c r="D63" s="66"/>
      <c r="E63" s="169" t="s">
        <v>26</v>
      </c>
      <c r="F63" s="66">
        <v>140</v>
      </c>
      <c r="G63" s="67"/>
      <c r="H63" s="67">
        <f>F63*G63</f>
        <v>0</v>
      </c>
      <c r="I63" s="67">
        <f>H63*8%</f>
        <v>0</v>
      </c>
      <c r="J63" s="67">
        <f>H63+I63</f>
        <v>0</v>
      </c>
    </row>
    <row r="64" spans="1:10" x14ac:dyDescent="0.25">
      <c r="A64" s="79"/>
      <c r="B64" s="65" t="s">
        <v>17</v>
      </c>
      <c r="C64" s="79"/>
      <c r="D64" s="66"/>
      <c r="E64" s="169"/>
      <c r="F64" s="66"/>
      <c r="G64" s="67"/>
      <c r="H64" s="112">
        <f>SUM(H63)</f>
        <v>0</v>
      </c>
      <c r="I64" s="86">
        <f>SUM(I63)</f>
        <v>0</v>
      </c>
      <c r="J64" s="86">
        <f>SUM(J63)</f>
        <v>0</v>
      </c>
    </row>
    <row r="65" spans="1:10" x14ac:dyDescent="0.25">
      <c r="A65" s="78"/>
      <c r="B65" s="81"/>
      <c r="C65" s="78"/>
      <c r="D65" s="72"/>
      <c r="E65" s="72"/>
      <c r="F65" s="72"/>
      <c r="G65" s="75"/>
      <c r="H65" s="75"/>
      <c r="I65" s="75"/>
      <c r="J65" s="75"/>
    </row>
    <row r="66" spans="1:10" x14ac:dyDescent="0.25">
      <c r="A66" s="69"/>
      <c r="B66" s="77" t="s">
        <v>97</v>
      </c>
      <c r="C66" s="78"/>
      <c r="D66" s="72"/>
      <c r="E66" s="72"/>
      <c r="F66" s="72"/>
      <c r="G66" s="75"/>
      <c r="H66" s="75"/>
      <c r="I66" s="75"/>
      <c r="J66" s="75"/>
    </row>
    <row r="67" spans="1:10" ht="39" x14ac:dyDescent="0.25">
      <c r="A67" s="61" t="s">
        <v>0</v>
      </c>
      <c r="B67" s="61" t="s">
        <v>1</v>
      </c>
      <c r="C67" s="62" t="s">
        <v>2</v>
      </c>
      <c r="D67" s="62" t="s">
        <v>3</v>
      </c>
      <c r="E67" s="61" t="s">
        <v>4</v>
      </c>
      <c r="F67" s="61" t="s">
        <v>5</v>
      </c>
      <c r="G67" s="73" t="s">
        <v>6</v>
      </c>
      <c r="H67" s="73" t="s">
        <v>7</v>
      </c>
      <c r="I67" s="74" t="s">
        <v>8</v>
      </c>
      <c r="J67" s="73" t="s">
        <v>9</v>
      </c>
    </row>
    <row r="68" spans="1:10" ht="38.25" x14ac:dyDescent="0.25">
      <c r="A68" s="79">
        <v>1</v>
      </c>
      <c r="B68" s="80" t="s">
        <v>59</v>
      </c>
      <c r="C68" s="79"/>
      <c r="D68" s="66"/>
      <c r="E68" s="169" t="s">
        <v>26</v>
      </c>
      <c r="F68" s="66">
        <v>100</v>
      </c>
      <c r="G68" s="67"/>
      <c r="H68" s="67">
        <f>F68*G68</f>
        <v>0</v>
      </c>
      <c r="I68" s="67">
        <f>H68*8%</f>
        <v>0</v>
      </c>
      <c r="J68" s="67">
        <f>H68+I68</f>
        <v>0</v>
      </c>
    </row>
    <row r="69" spans="1:10" x14ac:dyDescent="0.25">
      <c r="A69" s="79"/>
      <c r="B69" s="65" t="s">
        <v>17</v>
      </c>
      <c r="C69" s="79"/>
      <c r="D69" s="66"/>
      <c r="E69" s="169"/>
      <c r="F69" s="66"/>
      <c r="G69" s="67"/>
      <c r="H69" s="68">
        <f>SUM(H68)</f>
        <v>0</v>
      </c>
      <c r="I69" s="68">
        <f>SUM(I68)</f>
        <v>0</v>
      </c>
      <c r="J69" s="68">
        <f>SUM(J68)</f>
        <v>0</v>
      </c>
    </row>
    <row r="70" spans="1:10" x14ac:dyDescent="0.25">
      <c r="A70" s="78"/>
      <c r="B70" s="81"/>
      <c r="C70" s="78"/>
      <c r="D70" s="72"/>
      <c r="E70" s="85"/>
      <c r="F70" s="72"/>
      <c r="G70" s="75"/>
      <c r="H70" s="75"/>
      <c r="I70" s="75"/>
      <c r="J70" s="75"/>
    </row>
    <row r="72" spans="1:10" x14ac:dyDescent="0.25">
      <c r="A72" s="100"/>
      <c r="B72" s="88" t="s">
        <v>96</v>
      </c>
      <c r="C72" s="88"/>
      <c r="D72" s="88"/>
      <c r="E72" s="99"/>
      <c r="F72" s="93"/>
      <c r="G72" s="96"/>
      <c r="H72" s="96"/>
      <c r="I72" s="96"/>
      <c r="J72" s="96"/>
    </row>
    <row r="73" spans="1:10" ht="39" x14ac:dyDescent="0.25">
      <c r="A73" s="89" t="s">
        <v>0</v>
      </c>
      <c r="B73" s="89" t="s">
        <v>1</v>
      </c>
      <c r="C73" s="90" t="s">
        <v>2</v>
      </c>
      <c r="D73" s="90" t="s">
        <v>3</v>
      </c>
      <c r="E73" s="89" t="s">
        <v>4</v>
      </c>
      <c r="F73" s="89" t="s">
        <v>5</v>
      </c>
      <c r="G73" s="94" t="s">
        <v>6</v>
      </c>
      <c r="H73" s="94" t="s">
        <v>7</v>
      </c>
      <c r="I73" s="95" t="s">
        <v>8</v>
      </c>
      <c r="J73" s="94" t="s">
        <v>9</v>
      </c>
    </row>
    <row r="74" spans="1:10" ht="77.25" x14ac:dyDescent="0.25">
      <c r="A74" s="97">
        <v>1</v>
      </c>
      <c r="B74" s="92" t="s">
        <v>60</v>
      </c>
      <c r="C74" s="92"/>
      <c r="D74" s="92"/>
      <c r="E74" s="171" t="s">
        <v>61</v>
      </c>
      <c r="F74" s="92">
        <v>300</v>
      </c>
      <c r="G74" s="91"/>
      <c r="H74" s="91">
        <f>F74*G74</f>
        <v>0</v>
      </c>
      <c r="I74" s="91">
        <f>H74*8%</f>
        <v>0</v>
      </c>
      <c r="J74" s="91">
        <f>H74+I74</f>
        <v>0</v>
      </c>
    </row>
    <row r="75" spans="1:10" ht="64.5" x14ac:dyDescent="0.25">
      <c r="A75" s="97">
        <v>2</v>
      </c>
      <c r="B75" s="92" t="s">
        <v>62</v>
      </c>
      <c r="C75" s="92"/>
      <c r="D75" s="92"/>
      <c r="E75" s="171" t="s">
        <v>26</v>
      </c>
      <c r="F75" s="92">
        <v>3000</v>
      </c>
      <c r="G75" s="91"/>
      <c r="H75" s="91">
        <f>F75*G75</f>
        <v>0</v>
      </c>
      <c r="I75" s="111">
        <f>H75*8%</f>
        <v>0</v>
      </c>
      <c r="J75" s="111">
        <f>H75+I75</f>
        <v>0</v>
      </c>
    </row>
    <row r="76" spans="1:10" x14ac:dyDescent="0.25">
      <c r="A76" s="97"/>
      <c r="B76" s="98" t="s">
        <v>17</v>
      </c>
      <c r="C76" s="92"/>
      <c r="D76" s="92"/>
      <c r="E76" s="92"/>
      <c r="F76" s="92"/>
      <c r="G76" s="91"/>
      <c r="H76" s="112">
        <f>SUM(H74:H75)</f>
        <v>0</v>
      </c>
      <c r="I76" s="112">
        <f>SUM(I74:I75)</f>
        <v>0</v>
      </c>
      <c r="J76" s="112">
        <f>SUM(J74:J75)</f>
        <v>0</v>
      </c>
    </row>
    <row r="79" spans="1:10" x14ac:dyDescent="0.25">
      <c r="A79" s="114"/>
      <c r="B79" s="114" t="s">
        <v>95</v>
      </c>
      <c r="C79" s="120"/>
      <c r="D79" s="116"/>
      <c r="E79" s="116"/>
      <c r="F79" s="116"/>
      <c r="G79" s="119"/>
      <c r="H79" s="119"/>
      <c r="I79" s="119"/>
      <c r="J79" s="119"/>
    </row>
    <row r="80" spans="1:10" ht="39" x14ac:dyDescent="0.25">
      <c r="A80" s="104" t="s">
        <v>0</v>
      </c>
      <c r="B80" s="104" t="s">
        <v>1</v>
      </c>
      <c r="C80" s="105" t="s">
        <v>2</v>
      </c>
      <c r="D80" s="105" t="s">
        <v>3</v>
      </c>
      <c r="E80" s="104" t="s">
        <v>4</v>
      </c>
      <c r="F80" s="104" t="s">
        <v>5</v>
      </c>
      <c r="G80" s="117" t="s">
        <v>6</v>
      </c>
      <c r="H80" s="117" t="s">
        <v>7</v>
      </c>
      <c r="I80" s="118" t="s">
        <v>8</v>
      </c>
      <c r="J80" s="117" t="s">
        <v>9</v>
      </c>
    </row>
    <row r="81" spans="1:10" x14ac:dyDescent="0.25">
      <c r="A81" s="122">
        <v>1</v>
      </c>
      <c r="B81" s="123" t="s">
        <v>63</v>
      </c>
      <c r="C81" s="123"/>
      <c r="D81" s="123"/>
      <c r="E81" s="126" t="s">
        <v>20</v>
      </c>
      <c r="F81" s="127">
        <v>4</v>
      </c>
      <c r="G81" s="108"/>
      <c r="H81" s="111">
        <f>F81*G81</f>
        <v>0</v>
      </c>
      <c r="I81" s="111">
        <f>H81*8%</f>
        <v>0</v>
      </c>
      <c r="J81" s="111">
        <f>H81+I81</f>
        <v>0</v>
      </c>
    </row>
    <row r="82" spans="1:10" x14ac:dyDescent="0.25">
      <c r="A82" s="121"/>
      <c r="B82" s="109" t="s">
        <v>17</v>
      </c>
      <c r="C82" s="106"/>
      <c r="D82" s="106"/>
      <c r="E82" s="106"/>
      <c r="F82" s="124"/>
      <c r="G82" s="129"/>
      <c r="H82" s="112">
        <f>SUM(H81)</f>
        <v>0</v>
      </c>
      <c r="I82" s="112">
        <f>SUM(I81)</f>
        <v>0</v>
      </c>
      <c r="J82" s="112">
        <f>SUM(J81)</f>
        <v>0</v>
      </c>
    </row>
    <row r="85" spans="1:10" x14ac:dyDescent="0.25">
      <c r="A85" s="101"/>
      <c r="B85" s="101"/>
      <c r="C85" s="101"/>
      <c r="D85" s="101"/>
      <c r="E85" s="101"/>
      <c r="F85" s="101"/>
      <c r="G85" s="101"/>
      <c r="H85" s="101"/>
      <c r="I85" s="101"/>
      <c r="J85" s="101"/>
    </row>
    <row r="86" spans="1:10" x14ac:dyDescent="0.25">
      <c r="A86" s="103"/>
      <c r="B86" s="114" t="s">
        <v>94</v>
      </c>
      <c r="C86" s="103"/>
      <c r="D86" s="103"/>
      <c r="E86" s="103"/>
      <c r="F86" s="103"/>
      <c r="G86" s="103"/>
      <c r="H86" s="103"/>
      <c r="I86" s="103"/>
      <c r="J86" s="103"/>
    </row>
    <row r="87" spans="1:10" ht="39" x14ac:dyDescent="0.25">
      <c r="A87" s="104" t="s">
        <v>0</v>
      </c>
      <c r="B87" s="104" t="s">
        <v>1</v>
      </c>
      <c r="C87" s="105" t="s">
        <v>2</v>
      </c>
      <c r="D87" s="105" t="s">
        <v>3</v>
      </c>
      <c r="E87" s="104" t="s">
        <v>4</v>
      </c>
      <c r="F87" s="104" t="s">
        <v>5</v>
      </c>
      <c r="G87" s="105" t="s">
        <v>6</v>
      </c>
      <c r="H87" s="105" t="s">
        <v>7</v>
      </c>
      <c r="I87" s="104" t="s">
        <v>8</v>
      </c>
      <c r="J87" s="38" t="s">
        <v>9</v>
      </c>
    </row>
    <row r="88" spans="1:10" ht="229.5" x14ac:dyDescent="0.25">
      <c r="A88" s="110">
        <v>1</v>
      </c>
      <c r="B88" s="37" t="s">
        <v>64</v>
      </c>
      <c r="C88" s="113"/>
      <c r="D88" s="110"/>
      <c r="E88" s="169" t="s">
        <v>26</v>
      </c>
      <c r="F88" s="110">
        <v>1000</v>
      </c>
      <c r="G88" s="111"/>
      <c r="H88" s="111">
        <f>F88*G88</f>
        <v>0</v>
      </c>
      <c r="I88" s="111">
        <f>H88*8%</f>
        <v>0</v>
      </c>
      <c r="J88" s="111">
        <f>H88+I88</f>
        <v>0</v>
      </c>
    </row>
    <row r="89" spans="1:10" ht="229.5" x14ac:dyDescent="0.25">
      <c r="A89" s="110">
        <v>2</v>
      </c>
      <c r="B89" s="37" t="s">
        <v>65</v>
      </c>
      <c r="C89" s="113"/>
      <c r="D89" s="110"/>
      <c r="E89" s="169" t="s">
        <v>26</v>
      </c>
      <c r="F89" s="110">
        <v>1000</v>
      </c>
      <c r="G89" s="111"/>
      <c r="H89" s="111">
        <f>F89*G89</f>
        <v>0</v>
      </c>
      <c r="I89" s="111">
        <f>H89*8%</f>
        <v>0</v>
      </c>
      <c r="J89" s="111">
        <f>H89+I89</f>
        <v>0</v>
      </c>
    </row>
    <row r="90" spans="1:10" x14ac:dyDescent="0.25">
      <c r="A90" s="102"/>
      <c r="B90" s="109" t="s">
        <v>17</v>
      </c>
      <c r="C90" s="102"/>
      <c r="D90" s="102"/>
      <c r="E90" s="102"/>
      <c r="F90" s="102"/>
      <c r="G90" s="42"/>
      <c r="H90" s="112">
        <f>SUM(H88:H89)</f>
        <v>0</v>
      </c>
      <c r="I90" s="112">
        <f>SUM(I88:I89)</f>
        <v>0</v>
      </c>
      <c r="J90" s="112">
        <f>SUM(J88:J89)</f>
        <v>0</v>
      </c>
    </row>
    <row r="93" spans="1:10" x14ac:dyDescent="0.25">
      <c r="A93" s="101"/>
      <c r="B93" s="114" t="s">
        <v>80</v>
      </c>
      <c r="C93" s="101"/>
      <c r="D93" s="101"/>
      <c r="E93" s="101"/>
      <c r="F93" s="101"/>
      <c r="G93" s="101"/>
      <c r="H93" s="101"/>
      <c r="I93" s="101"/>
      <c r="J93" s="101"/>
    </row>
    <row r="94" spans="1:10" ht="39" x14ac:dyDescent="0.25">
      <c r="A94" s="104" t="s">
        <v>0</v>
      </c>
      <c r="B94" s="104" t="s">
        <v>1</v>
      </c>
      <c r="C94" s="105" t="s">
        <v>2</v>
      </c>
      <c r="D94" s="105" t="s">
        <v>3</v>
      </c>
      <c r="E94" s="104" t="s">
        <v>4</v>
      </c>
      <c r="F94" s="104" t="s">
        <v>5</v>
      </c>
      <c r="G94" s="105" t="s">
        <v>6</v>
      </c>
      <c r="H94" s="105" t="s">
        <v>7</v>
      </c>
      <c r="I94" s="104" t="s">
        <v>8</v>
      </c>
      <c r="J94" s="105" t="s">
        <v>9</v>
      </c>
    </row>
    <row r="95" spans="1:10" ht="128.25" x14ac:dyDescent="0.25">
      <c r="A95" s="110">
        <v>1</v>
      </c>
      <c r="B95" s="113" t="s">
        <v>66</v>
      </c>
      <c r="C95" s="40"/>
      <c r="D95" s="125" t="s">
        <v>67</v>
      </c>
      <c r="E95" s="169" t="s">
        <v>26</v>
      </c>
      <c r="F95" s="110">
        <v>500</v>
      </c>
      <c r="G95" s="44"/>
      <c r="H95" s="44">
        <f>F95*G95</f>
        <v>0</v>
      </c>
      <c r="I95" s="44">
        <f>H95*8%</f>
        <v>0</v>
      </c>
      <c r="J95" s="44">
        <f>H95+I95</f>
        <v>0</v>
      </c>
    </row>
    <row r="96" spans="1:10" x14ac:dyDescent="0.25">
      <c r="A96" s="125"/>
      <c r="B96" s="109" t="s">
        <v>17</v>
      </c>
      <c r="C96" s="125"/>
      <c r="D96" s="125"/>
      <c r="E96" s="125"/>
      <c r="F96" s="125"/>
      <c r="G96" s="8"/>
      <c r="H96" s="152">
        <f>SUM(H95)</f>
        <v>0</v>
      </c>
      <c r="I96" s="152">
        <f>SUM(I95)</f>
        <v>0</v>
      </c>
      <c r="J96" s="152">
        <f>SUM(J95)</f>
        <v>0</v>
      </c>
    </row>
    <row r="97" spans="1:10" s="137" customFormat="1" x14ac:dyDescent="0.25">
      <c r="A97" s="174"/>
      <c r="B97" s="175"/>
      <c r="C97" s="174"/>
      <c r="D97" s="174"/>
      <c r="E97" s="174"/>
      <c r="F97" s="174"/>
      <c r="G97" s="176"/>
      <c r="H97" s="177"/>
      <c r="I97" s="177"/>
      <c r="J97" s="177"/>
    </row>
    <row r="98" spans="1:10" s="137" customFormat="1" x14ac:dyDescent="0.25">
      <c r="A98" s="174"/>
      <c r="B98" s="175"/>
      <c r="C98" s="174"/>
      <c r="D98" s="174"/>
      <c r="E98" s="174"/>
      <c r="F98" s="174"/>
      <c r="G98" s="176"/>
      <c r="H98" s="177"/>
      <c r="I98" s="177"/>
      <c r="J98" s="177"/>
    </row>
    <row r="99" spans="1:10" x14ac:dyDescent="0.25">
      <c r="A99" s="101"/>
      <c r="B99" s="101"/>
      <c r="C99" s="101"/>
      <c r="D99" s="101"/>
      <c r="E99" s="101"/>
      <c r="F99" s="101"/>
      <c r="G99" s="101"/>
      <c r="H99" s="101"/>
      <c r="I99" s="101"/>
      <c r="J99" s="101"/>
    </row>
    <row r="100" spans="1:10" x14ac:dyDescent="0.25">
      <c r="A100" s="101"/>
      <c r="B100" s="114" t="s">
        <v>81</v>
      </c>
      <c r="C100" s="101"/>
      <c r="D100" s="101"/>
      <c r="E100" s="101"/>
      <c r="F100" s="101"/>
      <c r="G100" s="101"/>
      <c r="H100" s="101"/>
      <c r="I100" s="101"/>
      <c r="J100" s="101"/>
    </row>
    <row r="101" spans="1:10" ht="39" x14ac:dyDescent="0.25">
      <c r="A101" s="104" t="s">
        <v>0</v>
      </c>
      <c r="B101" s="104" t="s">
        <v>1</v>
      </c>
      <c r="C101" s="105" t="s">
        <v>2</v>
      </c>
      <c r="D101" s="105" t="s">
        <v>3</v>
      </c>
      <c r="E101" s="104" t="s">
        <v>4</v>
      </c>
      <c r="F101" s="104" t="s">
        <v>5</v>
      </c>
      <c r="G101" s="105" t="s">
        <v>6</v>
      </c>
      <c r="H101" s="105" t="s">
        <v>7</v>
      </c>
      <c r="I101" s="104" t="s">
        <v>8</v>
      </c>
      <c r="J101" s="105" t="s">
        <v>9</v>
      </c>
    </row>
    <row r="102" spans="1:10" x14ac:dyDescent="0.25">
      <c r="A102" s="110">
        <v>1</v>
      </c>
      <c r="B102" s="113" t="s">
        <v>68</v>
      </c>
      <c r="C102" s="113"/>
      <c r="D102" s="110" t="s">
        <v>67</v>
      </c>
      <c r="E102" s="169" t="s">
        <v>26</v>
      </c>
      <c r="F102" s="110">
        <v>500</v>
      </c>
      <c r="G102" s="110"/>
      <c r="H102" s="44">
        <f>F102*G102</f>
        <v>0</v>
      </c>
      <c r="I102" s="44">
        <f>H102*8%</f>
        <v>0</v>
      </c>
      <c r="J102" s="44">
        <f>H102+I102</f>
        <v>0</v>
      </c>
    </row>
    <row r="103" spans="1:10" ht="26.25" x14ac:dyDescent="0.25">
      <c r="A103" s="110">
        <v>2</v>
      </c>
      <c r="B103" s="113" t="s">
        <v>69</v>
      </c>
      <c r="C103" s="113"/>
      <c r="D103" s="110" t="s">
        <v>67</v>
      </c>
      <c r="E103" s="169" t="s">
        <v>26</v>
      </c>
      <c r="F103" s="110">
        <v>500</v>
      </c>
      <c r="G103" s="110"/>
      <c r="H103" s="44">
        <f>F103*G103</f>
        <v>0</v>
      </c>
      <c r="I103" s="44">
        <f>H103*8%</f>
        <v>0</v>
      </c>
      <c r="J103" s="44">
        <f>H103+I103</f>
        <v>0</v>
      </c>
    </row>
    <row r="104" spans="1:10" x14ac:dyDescent="0.25">
      <c r="A104" s="102"/>
      <c r="B104" s="109" t="s">
        <v>17</v>
      </c>
      <c r="C104" s="102"/>
      <c r="D104" s="102"/>
      <c r="E104" s="102"/>
      <c r="F104" s="102"/>
      <c r="G104" s="102"/>
      <c r="H104" s="152">
        <f>SUM(H102:H103)</f>
        <v>0</v>
      </c>
      <c r="I104" s="154">
        <f>SUM(I102:I103)</f>
        <v>0</v>
      </c>
      <c r="J104" s="152">
        <f>SUM(J102:J103)</f>
        <v>0</v>
      </c>
    </row>
    <row r="105" spans="1:10" ht="14.25" customHeight="1" x14ac:dyDescent="0.25">
      <c r="A105" s="101"/>
      <c r="B105" s="101"/>
      <c r="C105" s="101"/>
      <c r="D105" s="101"/>
      <c r="E105" s="101"/>
      <c r="F105" s="101"/>
      <c r="G105" s="101"/>
      <c r="H105" s="101"/>
      <c r="I105" s="101"/>
      <c r="J105" s="101"/>
    </row>
    <row r="107" spans="1:10" x14ac:dyDescent="0.25">
      <c r="A107" s="101"/>
      <c r="B107" s="114" t="s">
        <v>82</v>
      </c>
      <c r="C107" s="101"/>
      <c r="D107" s="101"/>
      <c r="E107" s="101"/>
      <c r="F107" s="101"/>
      <c r="G107" s="101"/>
      <c r="H107" s="101"/>
      <c r="I107" s="101"/>
      <c r="J107" s="101"/>
    </row>
    <row r="108" spans="1:10" ht="39" x14ac:dyDescent="0.25">
      <c r="A108" s="104" t="s">
        <v>0</v>
      </c>
      <c r="B108" s="104" t="s">
        <v>1</v>
      </c>
      <c r="C108" s="105" t="s">
        <v>2</v>
      </c>
      <c r="D108" s="105" t="s">
        <v>3</v>
      </c>
      <c r="E108" s="104" t="s">
        <v>4</v>
      </c>
      <c r="F108" s="104" t="s">
        <v>5</v>
      </c>
      <c r="G108" s="105" t="s">
        <v>6</v>
      </c>
      <c r="H108" s="105" t="s">
        <v>7</v>
      </c>
      <c r="I108" s="104" t="s">
        <v>8</v>
      </c>
      <c r="J108" s="105" t="s">
        <v>9</v>
      </c>
    </row>
    <row r="109" spans="1:10" ht="63.75" x14ac:dyDescent="0.25">
      <c r="A109" s="110">
        <v>1</v>
      </c>
      <c r="B109" s="173" t="s">
        <v>70</v>
      </c>
      <c r="C109" s="113"/>
      <c r="D109" s="110" t="s">
        <v>67</v>
      </c>
      <c r="E109" s="169" t="s">
        <v>26</v>
      </c>
      <c r="F109" s="110">
        <v>5</v>
      </c>
      <c r="G109" s="111"/>
      <c r="H109" s="111">
        <f>F109*G109</f>
        <v>0</v>
      </c>
      <c r="I109" s="111">
        <f>H109*8%</f>
        <v>0</v>
      </c>
      <c r="J109" s="111">
        <f>H109+I109</f>
        <v>0</v>
      </c>
    </row>
    <row r="110" spans="1:10" ht="51" x14ac:dyDescent="0.25">
      <c r="A110" s="110">
        <v>2</v>
      </c>
      <c r="B110" s="173" t="s">
        <v>71</v>
      </c>
      <c r="C110" s="113"/>
      <c r="D110" s="110" t="s">
        <v>72</v>
      </c>
      <c r="E110" s="169" t="s">
        <v>20</v>
      </c>
      <c r="F110" s="110">
        <v>5</v>
      </c>
      <c r="G110" s="111"/>
      <c r="H110" s="111">
        <f>F110*G110</f>
        <v>0</v>
      </c>
      <c r="I110" s="111">
        <f t="shared" ref="I110:I115" si="8">H110*8%</f>
        <v>0</v>
      </c>
      <c r="J110" s="111">
        <f t="shared" ref="J110:J115" si="9">H110+I110</f>
        <v>0</v>
      </c>
    </row>
    <row r="111" spans="1:10" ht="63.75" x14ac:dyDescent="0.25">
      <c r="A111" s="110">
        <v>3</v>
      </c>
      <c r="B111" s="173" t="s">
        <v>73</v>
      </c>
      <c r="C111" s="113"/>
      <c r="D111" s="110" t="s">
        <v>67</v>
      </c>
      <c r="E111" s="169" t="s">
        <v>26</v>
      </c>
      <c r="F111" s="110">
        <v>5</v>
      </c>
      <c r="G111" s="111"/>
      <c r="H111" s="111">
        <f>F111*G111</f>
        <v>0</v>
      </c>
      <c r="I111" s="111">
        <f t="shared" si="8"/>
        <v>0</v>
      </c>
      <c r="J111" s="111">
        <f t="shared" si="9"/>
        <v>0</v>
      </c>
    </row>
    <row r="112" spans="1:10" ht="63.75" x14ac:dyDescent="0.25">
      <c r="A112" s="110">
        <v>4</v>
      </c>
      <c r="B112" s="173" t="s">
        <v>74</v>
      </c>
      <c r="C112" s="113"/>
      <c r="D112" s="110" t="s">
        <v>67</v>
      </c>
      <c r="E112" s="169" t="s">
        <v>26</v>
      </c>
      <c r="F112" s="110">
        <v>5</v>
      </c>
      <c r="G112" s="111"/>
      <c r="H112" s="111">
        <f>F112*G112</f>
        <v>0</v>
      </c>
      <c r="I112" s="111">
        <f t="shared" si="8"/>
        <v>0</v>
      </c>
      <c r="J112" s="111">
        <f t="shared" si="9"/>
        <v>0</v>
      </c>
    </row>
    <row r="113" spans="1:10" ht="63.75" x14ac:dyDescent="0.25">
      <c r="A113" s="110">
        <v>5</v>
      </c>
      <c r="B113" s="173" t="s">
        <v>75</v>
      </c>
      <c r="C113" s="113"/>
      <c r="D113" s="110" t="s">
        <v>67</v>
      </c>
      <c r="E113" s="169" t="s">
        <v>26</v>
      </c>
      <c r="F113" s="110">
        <v>8</v>
      </c>
      <c r="G113" s="111"/>
      <c r="H113" s="111">
        <f>F113*G113</f>
        <v>0</v>
      </c>
      <c r="I113" s="111">
        <f t="shared" si="8"/>
        <v>0</v>
      </c>
      <c r="J113" s="111">
        <f t="shared" si="9"/>
        <v>0</v>
      </c>
    </row>
    <row r="114" spans="1:10" ht="51" x14ac:dyDescent="0.25">
      <c r="A114" s="110">
        <v>6</v>
      </c>
      <c r="B114" s="173" t="s">
        <v>76</v>
      </c>
      <c r="C114" s="113"/>
      <c r="D114" s="110" t="s">
        <v>67</v>
      </c>
      <c r="E114" s="169" t="s">
        <v>26</v>
      </c>
      <c r="F114" s="110">
        <v>20</v>
      </c>
      <c r="G114" s="111"/>
      <c r="H114" s="111">
        <f>G114*F114</f>
        <v>0</v>
      </c>
      <c r="I114" s="111">
        <f>H114*8%</f>
        <v>0</v>
      </c>
      <c r="J114" s="111">
        <f>H114+I114</f>
        <v>0</v>
      </c>
    </row>
    <row r="115" spans="1:10" x14ac:dyDescent="0.25">
      <c r="A115" s="125"/>
      <c r="B115" s="109" t="s">
        <v>17</v>
      </c>
      <c r="C115" s="125"/>
      <c r="D115" s="125"/>
      <c r="E115" s="125"/>
      <c r="F115" s="125"/>
      <c r="G115" s="102"/>
      <c r="H115" s="112">
        <f>SUM(H109:H114)</f>
        <v>0</v>
      </c>
      <c r="I115" s="151">
        <f t="shared" si="8"/>
        <v>0</v>
      </c>
      <c r="J115" s="152">
        <f t="shared" si="9"/>
        <v>0</v>
      </c>
    </row>
    <row r="118" spans="1:10" x14ac:dyDescent="0.25">
      <c r="A118" s="41"/>
      <c r="B118" s="43" t="s">
        <v>83</v>
      </c>
      <c r="C118" s="43"/>
      <c r="D118" s="45"/>
      <c r="E118" s="45"/>
      <c r="F118" s="45"/>
      <c r="G118" s="45"/>
      <c r="H118" s="45"/>
      <c r="I118" s="45"/>
      <c r="J118" s="45"/>
    </row>
    <row r="119" spans="1:10" ht="39" x14ac:dyDescent="0.25">
      <c r="A119" s="2" t="s">
        <v>0</v>
      </c>
      <c r="B119" s="2" t="s">
        <v>1</v>
      </c>
      <c r="C119" s="3" t="s">
        <v>2</v>
      </c>
      <c r="D119" s="3" t="s">
        <v>3</v>
      </c>
      <c r="E119" s="2" t="s">
        <v>4</v>
      </c>
      <c r="F119" s="2" t="s">
        <v>5</v>
      </c>
      <c r="G119" s="3" t="s">
        <v>6</v>
      </c>
      <c r="H119" s="3" t="s">
        <v>7</v>
      </c>
      <c r="I119" s="2" t="s">
        <v>8</v>
      </c>
      <c r="J119" s="7" t="s">
        <v>9</v>
      </c>
    </row>
    <row r="120" spans="1:10" ht="77.25" x14ac:dyDescent="0.25">
      <c r="A120" s="39">
        <v>1</v>
      </c>
      <c r="B120" s="130" t="s">
        <v>77</v>
      </c>
      <c r="C120" s="130"/>
      <c r="D120" s="39" t="s">
        <v>67</v>
      </c>
      <c r="E120" s="172" t="s">
        <v>56</v>
      </c>
      <c r="F120" s="39">
        <v>1500</v>
      </c>
      <c r="G120" s="131"/>
      <c r="H120" s="131">
        <v>2400</v>
      </c>
      <c r="I120" s="131">
        <v>552</v>
      </c>
      <c r="J120" s="131">
        <v>2952</v>
      </c>
    </row>
    <row r="121" spans="1:10" ht="51.75" x14ac:dyDescent="0.25">
      <c r="A121" s="39">
        <v>2</v>
      </c>
      <c r="B121" s="130" t="s">
        <v>78</v>
      </c>
      <c r="C121" s="130"/>
      <c r="D121" s="39" t="s">
        <v>67</v>
      </c>
      <c r="E121" s="172" t="s">
        <v>56</v>
      </c>
      <c r="F121" s="39">
        <v>150</v>
      </c>
      <c r="G121" s="131"/>
      <c r="H121" s="131">
        <v>900</v>
      </c>
      <c r="I121" s="131">
        <v>207</v>
      </c>
      <c r="J121" s="131">
        <v>1107</v>
      </c>
    </row>
    <row r="122" spans="1:10" x14ac:dyDescent="0.25">
      <c r="A122" s="39"/>
      <c r="B122" s="6" t="s">
        <v>17</v>
      </c>
      <c r="C122" s="39"/>
      <c r="D122" s="39"/>
      <c r="E122" s="39"/>
      <c r="F122" s="39"/>
      <c r="G122" s="131"/>
      <c r="H122" s="153">
        <v>3300</v>
      </c>
      <c r="I122" s="153">
        <v>759</v>
      </c>
      <c r="J122" s="153">
        <v>4059</v>
      </c>
    </row>
    <row r="123" spans="1:10" x14ac:dyDescent="0.25">
      <c r="A123" s="101"/>
      <c r="B123" s="101"/>
      <c r="C123" s="101"/>
      <c r="D123" s="101"/>
      <c r="E123" s="101"/>
      <c r="F123" s="101"/>
      <c r="G123" s="101"/>
      <c r="H123" s="101"/>
      <c r="I123" s="101"/>
      <c r="J123" s="101"/>
    </row>
    <row r="124" spans="1:10" x14ac:dyDescent="0.25">
      <c r="A124" s="101"/>
      <c r="B124" s="101"/>
      <c r="C124" s="101"/>
      <c r="D124" s="101"/>
      <c r="E124" s="101"/>
      <c r="F124" s="101"/>
      <c r="G124" s="101"/>
      <c r="H124" s="101"/>
      <c r="I124" s="101"/>
      <c r="J124" s="101"/>
    </row>
    <row r="125" spans="1:10" ht="39" x14ac:dyDescent="0.25">
      <c r="A125" s="101"/>
      <c r="B125" s="132" t="s">
        <v>86</v>
      </c>
      <c r="C125" s="101"/>
      <c r="D125" s="101"/>
      <c r="E125" s="101"/>
      <c r="F125" s="101"/>
      <c r="G125" s="101"/>
      <c r="H125" s="101"/>
      <c r="I125" s="101"/>
      <c r="J125" s="101"/>
    </row>
    <row r="127" spans="1:10" ht="39" x14ac:dyDescent="0.25">
      <c r="A127" s="2" t="s">
        <v>0</v>
      </c>
      <c r="B127" s="2" t="s">
        <v>1</v>
      </c>
      <c r="C127" s="3" t="s">
        <v>2</v>
      </c>
      <c r="D127" s="3" t="s">
        <v>3</v>
      </c>
      <c r="E127" s="2" t="s">
        <v>4</v>
      </c>
      <c r="F127" s="2" t="s">
        <v>5</v>
      </c>
      <c r="G127" s="3" t="s">
        <v>6</v>
      </c>
      <c r="H127" s="3" t="s">
        <v>7</v>
      </c>
      <c r="I127" s="2" t="s">
        <v>8</v>
      </c>
      <c r="J127" s="7" t="s">
        <v>9</v>
      </c>
    </row>
    <row r="128" spans="1:10" ht="26.25" x14ac:dyDescent="0.25">
      <c r="A128" s="125">
        <v>1</v>
      </c>
      <c r="B128" s="107" t="s">
        <v>87</v>
      </c>
      <c r="C128" s="125"/>
      <c r="D128" s="107" t="s">
        <v>85</v>
      </c>
      <c r="E128" s="169" t="s">
        <v>26</v>
      </c>
      <c r="F128" s="110">
        <v>360</v>
      </c>
      <c r="G128" s="111"/>
      <c r="H128" s="111">
        <f>F128*G128</f>
        <v>0</v>
      </c>
      <c r="I128" s="111">
        <f>H128*8%</f>
        <v>0</v>
      </c>
      <c r="J128" s="111">
        <f>H128+I128</f>
        <v>0</v>
      </c>
    </row>
    <row r="129" spans="1:10" ht="26.25" x14ac:dyDescent="0.25">
      <c r="A129" s="125">
        <v>2</v>
      </c>
      <c r="B129" s="107" t="s">
        <v>88</v>
      </c>
      <c r="C129" s="125"/>
      <c r="D129" s="107" t="s">
        <v>84</v>
      </c>
      <c r="E129" s="169" t="s">
        <v>26</v>
      </c>
      <c r="F129" s="110">
        <v>3500</v>
      </c>
      <c r="G129" s="111"/>
      <c r="H129" s="111">
        <f>F129*G129</f>
        <v>0</v>
      </c>
      <c r="I129" s="111">
        <f>H129*8%</f>
        <v>0</v>
      </c>
      <c r="J129" s="111">
        <f>H129+I129</f>
        <v>0</v>
      </c>
    </row>
    <row r="130" spans="1:10" s="137" customFormat="1" x14ac:dyDescent="0.25">
      <c r="A130" s="125"/>
      <c r="B130" s="6" t="s">
        <v>17</v>
      </c>
      <c r="C130" s="125"/>
      <c r="D130" s="107"/>
      <c r="E130" s="169"/>
      <c r="F130" s="110"/>
      <c r="G130" s="111"/>
      <c r="H130" s="112">
        <f>SUM(H128:H129)</f>
        <v>0</v>
      </c>
      <c r="I130" s="112">
        <f>SUM(I128:I129)</f>
        <v>0</v>
      </c>
      <c r="J130" s="112">
        <f>SUM(J128:J129)</f>
        <v>0</v>
      </c>
    </row>
    <row r="131" spans="1:10" ht="30" customHeight="1" x14ac:dyDescent="0.25">
      <c r="A131" s="184" t="s">
        <v>89</v>
      </c>
      <c r="B131" s="184"/>
      <c r="C131" s="184"/>
      <c r="D131" s="184"/>
      <c r="E131" s="184"/>
      <c r="F131" s="184"/>
      <c r="G131" s="184"/>
      <c r="H131" s="184"/>
      <c r="I131" s="184"/>
      <c r="J131" s="184"/>
    </row>
    <row r="134" spans="1:10" ht="25.5" x14ac:dyDescent="0.25">
      <c r="A134" s="76"/>
      <c r="B134" s="162" t="s">
        <v>92</v>
      </c>
      <c r="C134" s="76"/>
      <c r="D134" s="76"/>
      <c r="E134" s="76"/>
      <c r="F134" s="76"/>
      <c r="G134" s="76"/>
      <c r="H134" s="76"/>
      <c r="I134" s="76"/>
      <c r="J134" s="76"/>
    </row>
    <row r="135" spans="1:10" x14ac:dyDescent="0.25">
      <c r="A135" s="76"/>
      <c r="B135" s="158"/>
      <c r="C135" s="76"/>
      <c r="D135" s="76"/>
      <c r="E135" s="76"/>
      <c r="F135" s="76"/>
      <c r="G135" s="76"/>
      <c r="H135" s="76"/>
      <c r="I135" s="76"/>
      <c r="J135" s="76"/>
    </row>
    <row r="136" spans="1:10" ht="39" x14ac:dyDescent="0.25">
      <c r="A136" s="155" t="s">
        <v>0</v>
      </c>
      <c r="B136" s="155" t="s">
        <v>1</v>
      </c>
      <c r="C136" s="156" t="s">
        <v>2</v>
      </c>
      <c r="D136" s="156" t="s">
        <v>3</v>
      </c>
      <c r="E136" s="155" t="s">
        <v>4</v>
      </c>
      <c r="F136" s="155" t="s">
        <v>5</v>
      </c>
      <c r="G136" s="156" t="s">
        <v>6</v>
      </c>
      <c r="H136" s="156" t="s">
        <v>7</v>
      </c>
      <c r="I136" s="155" t="s">
        <v>8</v>
      </c>
      <c r="J136" s="157" t="s">
        <v>9</v>
      </c>
    </row>
    <row r="137" spans="1:10" ht="76.5" x14ac:dyDescent="0.25">
      <c r="A137" s="125">
        <v>1</v>
      </c>
      <c r="B137" s="159" t="s">
        <v>91</v>
      </c>
      <c r="C137" s="125"/>
      <c r="D137" s="125"/>
      <c r="E137" s="169" t="s">
        <v>26</v>
      </c>
      <c r="F137" s="110">
        <v>600</v>
      </c>
      <c r="G137" s="111"/>
      <c r="H137" s="111">
        <f>F137*G137</f>
        <v>0</v>
      </c>
      <c r="I137" s="111">
        <f>H137*8%</f>
        <v>0</v>
      </c>
      <c r="J137" s="111">
        <f>H137+I137</f>
        <v>0</v>
      </c>
    </row>
    <row r="138" spans="1:10" x14ac:dyDescent="0.25">
      <c r="A138" s="125"/>
      <c r="B138" s="6" t="s">
        <v>17</v>
      </c>
      <c r="C138" s="125"/>
      <c r="D138" s="125"/>
      <c r="E138" s="125"/>
      <c r="F138" s="110"/>
      <c r="G138" s="110"/>
      <c r="H138" s="112">
        <f>SUM(H137)</f>
        <v>0</v>
      </c>
      <c r="I138" s="112">
        <f>SUM(I137)</f>
        <v>0</v>
      </c>
      <c r="J138" s="112">
        <f>SUM(J137)</f>
        <v>0</v>
      </c>
    </row>
    <row r="140" spans="1:10" s="137" customFormat="1" x14ac:dyDescent="0.25">
      <c r="B140" s="88" t="s">
        <v>118</v>
      </c>
      <c r="C140" s="178"/>
      <c r="D140" s="179"/>
      <c r="E140" s="179"/>
      <c r="F140" s="179"/>
      <c r="G140" s="179"/>
      <c r="H140" s="179"/>
      <c r="I140" s="179"/>
      <c r="J140" s="179"/>
    </row>
    <row r="141" spans="1:10" s="137" customFormat="1" ht="39" x14ac:dyDescent="0.25">
      <c r="A141" s="104" t="s">
        <v>0</v>
      </c>
      <c r="B141" s="104" t="s">
        <v>1</v>
      </c>
      <c r="C141" s="105" t="s">
        <v>2</v>
      </c>
      <c r="D141" s="105" t="s">
        <v>3</v>
      </c>
      <c r="E141" s="104" t="s">
        <v>4</v>
      </c>
      <c r="F141" s="104" t="s">
        <v>5</v>
      </c>
      <c r="G141" s="105" t="s">
        <v>6</v>
      </c>
      <c r="H141" s="105" t="s">
        <v>7</v>
      </c>
      <c r="I141" s="104" t="s">
        <v>8</v>
      </c>
      <c r="J141" s="105" t="s">
        <v>9</v>
      </c>
    </row>
    <row r="142" spans="1:10" s="137" customFormat="1" x14ac:dyDescent="0.25">
      <c r="A142" s="106">
        <v>1</v>
      </c>
      <c r="B142" s="107" t="s">
        <v>101</v>
      </c>
      <c r="C142" s="107"/>
      <c r="D142" s="106" t="s">
        <v>102</v>
      </c>
      <c r="E142" s="106" t="s">
        <v>26</v>
      </c>
      <c r="F142" s="106">
        <v>2</v>
      </c>
      <c r="G142" s="180"/>
      <c r="H142" s="180"/>
      <c r="I142" s="180"/>
      <c r="J142" s="180"/>
    </row>
    <row r="143" spans="1:10" s="137" customFormat="1" x14ac:dyDescent="0.25">
      <c r="A143" s="106">
        <v>2</v>
      </c>
      <c r="B143" s="107" t="s">
        <v>103</v>
      </c>
      <c r="C143" s="107"/>
      <c r="D143" s="106" t="s">
        <v>11</v>
      </c>
      <c r="E143" s="106" t="s">
        <v>20</v>
      </c>
      <c r="F143" s="106">
        <v>6</v>
      </c>
      <c r="G143" s="180"/>
      <c r="H143" s="180"/>
      <c r="I143" s="180"/>
      <c r="J143" s="180"/>
    </row>
    <row r="144" spans="1:10" s="137" customFormat="1" ht="39" x14ac:dyDescent="0.25">
      <c r="A144" s="106">
        <v>3</v>
      </c>
      <c r="B144" s="107" t="s">
        <v>104</v>
      </c>
      <c r="C144" s="107"/>
      <c r="D144" s="106" t="s">
        <v>102</v>
      </c>
      <c r="E144" s="106" t="s">
        <v>26</v>
      </c>
      <c r="F144" s="106">
        <v>10</v>
      </c>
      <c r="G144" s="180"/>
      <c r="H144" s="180"/>
      <c r="I144" s="180"/>
      <c r="J144" s="180"/>
    </row>
    <row r="145" spans="1:10" s="137" customFormat="1" x14ac:dyDescent="0.25">
      <c r="A145" s="106">
        <v>4</v>
      </c>
      <c r="B145" s="107" t="s">
        <v>105</v>
      </c>
      <c r="C145" s="107"/>
      <c r="D145" s="106" t="s">
        <v>106</v>
      </c>
      <c r="E145" s="106" t="s">
        <v>26</v>
      </c>
      <c r="F145" s="106">
        <v>25</v>
      </c>
      <c r="G145" s="180"/>
      <c r="H145" s="180"/>
      <c r="I145" s="180"/>
      <c r="J145" s="180"/>
    </row>
    <row r="146" spans="1:10" s="137" customFormat="1" ht="39" x14ac:dyDescent="0.25">
      <c r="A146" s="106">
        <v>5</v>
      </c>
      <c r="B146" s="107" t="s">
        <v>107</v>
      </c>
      <c r="C146" s="107"/>
      <c r="D146" s="106" t="s">
        <v>102</v>
      </c>
      <c r="E146" s="106" t="s">
        <v>26</v>
      </c>
      <c r="F146" s="106">
        <v>30</v>
      </c>
      <c r="G146" s="180"/>
      <c r="H146" s="180"/>
      <c r="I146" s="180"/>
      <c r="J146" s="180"/>
    </row>
    <row r="147" spans="1:10" s="137" customFormat="1" x14ac:dyDescent="0.25">
      <c r="A147" s="106">
        <v>6</v>
      </c>
      <c r="B147" s="107" t="s">
        <v>108</v>
      </c>
      <c r="C147" s="106"/>
      <c r="D147" s="106" t="s">
        <v>102</v>
      </c>
      <c r="E147" s="106" t="s">
        <v>26</v>
      </c>
      <c r="F147" s="106">
        <v>7</v>
      </c>
      <c r="G147" s="180"/>
      <c r="H147" s="180"/>
      <c r="I147" s="180"/>
      <c r="J147" s="180"/>
    </row>
    <row r="148" spans="1:10" s="137" customFormat="1" x14ac:dyDescent="0.25">
      <c r="A148" s="106">
        <v>7</v>
      </c>
      <c r="B148" s="107" t="s">
        <v>109</v>
      </c>
      <c r="C148" s="107"/>
      <c r="D148" s="106" t="s">
        <v>102</v>
      </c>
      <c r="E148" s="106" t="s">
        <v>26</v>
      </c>
      <c r="F148" s="106">
        <v>40</v>
      </c>
      <c r="G148" s="180"/>
      <c r="H148" s="180"/>
      <c r="I148" s="180"/>
      <c r="J148" s="180"/>
    </row>
    <row r="149" spans="1:10" s="137" customFormat="1" ht="26.25" x14ac:dyDescent="0.25">
      <c r="A149" s="106">
        <v>8</v>
      </c>
      <c r="B149" s="107" t="s">
        <v>110</v>
      </c>
      <c r="C149" s="107"/>
      <c r="D149" s="106" t="s">
        <v>102</v>
      </c>
      <c r="E149" s="106" t="s">
        <v>26</v>
      </c>
      <c r="F149" s="106">
        <v>35</v>
      </c>
      <c r="G149" s="180"/>
      <c r="H149" s="180"/>
      <c r="I149" s="180"/>
      <c r="J149" s="180"/>
    </row>
    <row r="150" spans="1:10" s="137" customFormat="1" ht="26.25" x14ac:dyDescent="0.25">
      <c r="A150" s="106">
        <v>9</v>
      </c>
      <c r="B150" s="107" t="s">
        <v>111</v>
      </c>
      <c r="C150" s="107"/>
      <c r="D150" s="106" t="s">
        <v>102</v>
      </c>
      <c r="E150" s="106" t="s">
        <v>26</v>
      </c>
      <c r="F150" s="106">
        <v>5</v>
      </c>
      <c r="G150" s="180"/>
      <c r="H150" s="180"/>
      <c r="I150" s="180"/>
      <c r="J150" s="180"/>
    </row>
    <row r="151" spans="1:10" s="137" customFormat="1" x14ac:dyDescent="0.25">
      <c r="A151" s="106">
        <v>10</v>
      </c>
      <c r="B151" s="107" t="s">
        <v>112</v>
      </c>
      <c r="C151" s="107"/>
      <c r="D151" s="106" t="s">
        <v>102</v>
      </c>
      <c r="E151" s="106" t="s">
        <v>26</v>
      </c>
      <c r="F151" s="106">
        <v>15</v>
      </c>
      <c r="G151" s="180"/>
      <c r="H151" s="180"/>
      <c r="I151" s="180"/>
      <c r="J151" s="180"/>
    </row>
    <row r="152" spans="1:10" s="137" customFormat="1" x14ac:dyDescent="0.25">
      <c r="A152" s="106">
        <v>11</v>
      </c>
      <c r="B152" s="107" t="s">
        <v>113</v>
      </c>
      <c r="C152" s="107"/>
      <c r="D152" s="106" t="s">
        <v>102</v>
      </c>
      <c r="E152" s="106" t="s">
        <v>26</v>
      </c>
      <c r="F152" s="106">
        <v>5</v>
      </c>
      <c r="G152" s="180"/>
      <c r="H152" s="180"/>
      <c r="I152" s="180"/>
      <c r="J152" s="180"/>
    </row>
    <row r="153" spans="1:10" s="137" customFormat="1" ht="26.25" x14ac:dyDescent="0.25">
      <c r="A153" s="106">
        <v>12</v>
      </c>
      <c r="B153" s="107" t="s">
        <v>114</v>
      </c>
      <c r="C153" s="107"/>
      <c r="D153" s="106" t="s">
        <v>115</v>
      </c>
      <c r="E153" s="106" t="s">
        <v>20</v>
      </c>
      <c r="F153" s="106">
        <v>5</v>
      </c>
      <c r="G153" s="180"/>
      <c r="H153" s="180"/>
      <c r="I153" s="180"/>
      <c r="J153" s="180"/>
    </row>
    <row r="154" spans="1:10" s="137" customFormat="1" x14ac:dyDescent="0.25">
      <c r="A154" s="106">
        <v>13</v>
      </c>
      <c r="B154" s="107" t="s">
        <v>116</v>
      </c>
      <c r="C154" s="107"/>
      <c r="D154" s="106" t="s">
        <v>102</v>
      </c>
      <c r="E154" s="106" t="s">
        <v>26</v>
      </c>
      <c r="F154" s="106">
        <v>10</v>
      </c>
      <c r="G154" s="180"/>
      <c r="H154" s="180"/>
      <c r="I154" s="180"/>
      <c r="J154" s="180"/>
    </row>
    <row r="155" spans="1:10" s="137" customFormat="1" x14ac:dyDescent="0.25">
      <c r="A155" s="106">
        <v>14</v>
      </c>
      <c r="B155" s="107" t="s">
        <v>117</v>
      </c>
      <c r="C155" s="107"/>
      <c r="D155" s="106" t="s">
        <v>102</v>
      </c>
      <c r="E155" s="106" t="s">
        <v>26</v>
      </c>
      <c r="F155" s="106">
        <v>20</v>
      </c>
      <c r="G155" s="180"/>
      <c r="H155" s="180"/>
      <c r="I155" s="180"/>
      <c r="J155" s="180"/>
    </row>
    <row r="156" spans="1:10" s="137" customFormat="1" x14ac:dyDescent="0.25">
      <c r="A156" s="106"/>
      <c r="B156" s="109" t="s">
        <v>17</v>
      </c>
      <c r="C156" s="106"/>
      <c r="D156" s="106"/>
      <c r="E156" s="106"/>
      <c r="F156" s="106"/>
      <c r="G156" s="180"/>
      <c r="H156" s="181"/>
      <c r="I156" s="181"/>
      <c r="J156" s="181"/>
    </row>
    <row r="157" spans="1:10" s="137" customFormat="1" x14ac:dyDescent="0.25">
      <c r="B157" s="1"/>
    </row>
    <row r="158" spans="1:10" s="137" customFormat="1" x14ac:dyDescent="0.25">
      <c r="B158" s="1"/>
    </row>
    <row r="159" spans="1:10" s="137" customFormat="1" x14ac:dyDescent="0.25">
      <c r="B159" s="114" t="s">
        <v>120</v>
      </c>
    </row>
    <row r="160" spans="1:10" s="137" customFormat="1" ht="39" x14ac:dyDescent="0.25">
      <c r="A160" s="104" t="s">
        <v>0</v>
      </c>
      <c r="B160" s="104" t="s">
        <v>1</v>
      </c>
      <c r="C160" s="105" t="s">
        <v>2</v>
      </c>
      <c r="D160" s="105" t="s">
        <v>3</v>
      </c>
      <c r="E160" s="104" t="s">
        <v>4</v>
      </c>
      <c r="F160" s="104" t="s">
        <v>5</v>
      </c>
      <c r="G160" s="117" t="s">
        <v>6</v>
      </c>
      <c r="H160" s="117" t="s">
        <v>7</v>
      </c>
      <c r="I160" s="118" t="s">
        <v>8</v>
      </c>
      <c r="J160" s="117" t="s">
        <v>9</v>
      </c>
    </row>
    <row r="161" spans="1:10" s="137" customFormat="1" ht="26.25" x14ac:dyDescent="0.25">
      <c r="A161" s="106">
        <v>1</v>
      </c>
      <c r="B161" s="107" t="s">
        <v>119</v>
      </c>
      <c r="C161" s="107" t="s">
        <v>121</v>
      </c>
      <c r="D161" s="107" t="s">
        <v>56</v>
      </c>
      <c r="E161" s="182" t="s">
        <v>26</v>
      </c>
      <c r="F161" s="106">
        <v>900</v>
      </c>
      <c r="G161" s="108"/>
      <c r="H161" s="180">
        <f>F161*G161</f>
        <v>0</v>
      </c>
      <c r="I161" s="180">
        <f>H161*23%</f>
        <v>0</v>
      </c>
      <c r="J161" s="180">
        <f>H161+I161</f>
        <v>0</v>
      </c>
    </row>
    <row r="162" spans="1:10" s="137" customFormat="1" x14ac:dyDescent="0.25">
      <c r="A162" s="102"/>
      <c r="B162" s="109" t="s">
        <v>17</v>
      </c>
      <c r="C162" s="102"/>
      <c r="D162" s="102"/>
      <c r="E162" s="102"/>
      <c r="F162" s="102"/>
      <c r="G162" s="102"/>
      <c r="H162" s="112">
        <f>SUM(H161)</f>
        <v>0</v>
      </c>
      <c r="I162" s="112">
        <f>SUM(I161)</f>
        <v>0</v>
      </c>
      <c r="J162" s="112">
        <f>SUM(J161)</f>
        <v>0</v>
      </c>
    </row>
    <row r="163" spans="1:10" s="137" customFormat="1" x14ac:dyDescent="0.25">
      <c r="B163" s="1"/>
    </row>
    <row r="164" spans="1:10" s="137" customFormat="1" x14ac:dyDescent="0.25">
      <c r="B164" s="1"/>
    </row>
    <row r="165" spans="1:10" s="137" customFormat="1" x14ac:dyDescent="0.25">
      <c r="B165" s="1"/>
    </row>
    <row r="166" spans="1:10" s="137" customFormat="1" x14ac:dyDescent="0.25">
      <c r="B166" s="1"/>
    </row>
    <row r="167" spans="1:10" s="137" customFormat="1" x14ac:dyDescent="0.25">
      <c r="B167" s="1"/>
    </row>
    <row r="168" spans="1:10" s="137" customFormat="1" x14ac:dyDescent="0.25">
      <c r="B168" s="1"/>
    </row>
    <row r="169" spans="1:10" s="137" customFormat="1" x14ac:dyDescent="0.25">
      <c r="B169" s="1"/>
    </row>
    <row r="170" spans="1:10" x14ac:dyDescent="0.25">
      <c r="H170" s="160"/>
      <c r="J170" s="160"/>
    </row>
    <row r="173" spans="1:10" x14ac:dyDescent="0.25">
      <c r="H173" s="139">
        <f>H8+H41+H49+H59+H64+H69+H76+H82+H90+H96+H104+H115+H122+H130+H138</f>
        <v>3300</v>
      </c>
      <c r="I173" s="140"/>
      <c r="J173" s="161">
        <v>429851.25</v>
      </c>
    </row>
    <row r="176" spans="1:10" x14ac:dyDescent="0.25">
      <c r="H176" s="160">
        <f>H156+H162+H173</f>
        <v>3300</v>
      </c>
      <c r="J176" s="183">
        <f>J156+J162+J173</f>
        <v>429851.25</v>
      </c>
    </row>
    <row r="177" spans="3:3" x14ac:dyDescent="0.25">
      <c r="C177" s="140"/>
    </row>
  </sheetData>
  <mergeCells count="1">
    <mergeCell ref="A131:J13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2019-08-12T09:23:50Z</dcterms:modified>
</cp:coreProperties>
</file>